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108"/>
  <workbookPr/>
  <mc:AlternateContent xmlns:mc="http://schemas.openxmlformats.org/markup-compatibility/2006">
    <mc:Choice Requires="x15">
      <x15ac:absPath xmlns:x15ac="http://schemas.microsoft.com/office/spreadsheetml/2010/11/ac" url="/Users/andreafenster/Dropbox (Prison Policy Initiative)/Andrea Fenster/Phones/COVID Call Volumes/FOIA Responses/Clark County NV/"/>
    </mc:Choice>
  </mc:AlternateContent>
  <xr:revisionPtr revIDLastSave="0" documentId="8_{3D1547EE-7DE2-DB47-9673-041C16161EF0}" xr6:coauthVersionLast="45" xr6:coauthVersionMax="45" xr10:uidLastSave="{00000000-0000-0000-0000-000000000000}"/>
  <workbookProtection workbookAlgorithmName="SHA-512" workbookHashValue="CPv2pmY26zXhKas4Kkf8/gmg+tcsFy4/kK3oOBmh8uEil3mK3eAmcjz9lPdQR+f6y24gpKQjNBRHq4oZsGgKCA==" workbookSaltValue="gm1TlDox+d7hs7H0X2mzHA==" workbookSpinCount="100000" lockStructure="1"/>
  <bookViews>
    <workbookView xWindow="0" yWindow="460" windowWidth="2880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69" i="1" l="1"/>
  <c r="E62" i="1"/>
  <c r="D61" i="1"/>
  <c r="C58" i="1"/>
  <c r="E55" i="1"/>
  <c r="D43" i="1"/>
  <c r="C43" i="1"/>
  <c r="M24" i="1"/>
  <c r="W21" i="1"/>
  <c r="S21" i="1"/>
  <c r="R21" i="1"/>
  <c r="Q21" i="1"/>
  <c r="P21" i="1"/>
  <c r="O21" i="1"/>
  <c r="N21" i="1"/>
  <c r="M21" i="1"/>
  <c r="D58" i="1" s="1"/>
  <c r="L21" i="1"/>
  <c r="K21" i="1"/>
  <c r="B58" i="1" s="1"/>
  <c r="J21" i="1"/>
  <c r="I21" i="1"/>
  <c r="H21" i="1"/>
  <c r="G21" i="1"/>
  <c r="D59" i="1" s="1"/>
  <c r="F21" i="1"/>
  <c r="C59" i="1" s="1"/>
  <c r="E21" i="1"/>
  <c r="B59" i="1" s="1"/>
  <c r="D21" i="1"/>
  <c r="C21" i="1"/>
  <c r="C61" i="1" s="1"/>
  <c r="B21" i="1"/>
  <c r="B61" i="1" s="1"/>
  <c r="V20" i="1"/>
  <c r="U20" i="1"/>
  <c r="T20" i="1"/>
  <c r="V19" i="1"/>
  <c r="V21" i="1" s="1"/>
  <c r="U19" i="1"/>
  <c r="U21" i="1" s="1"/>
  <c r="T19" i="1"/>
  <c r="W15" i="1"/>
  <c r="S15" i="1"/>
  <c r="D64" i="1" s="1"/>
  <c r="R15" i="1"/>
  <c r="C64" i="1" s="1"/>
  <c r="Q15" i="1"/>
  <c r="P15" i="1"/>
  <c r="D67" i="1" s="1"/>
  <c r="O15" i="1"/>
  <c r="C67" i="1" s="1"/>
  <c r="N15" i="1"/>
  <c r="B67" i="1" s="1"/>
  <c r="M15" i="1"/>
  <c r="D65" i="1" s="1"/>
  <c r="L15" i="1"/>
  <c r="C65" i="1" s="1"/>
  <c r="K15" i="1"/>
  <c r="B65" i="1" s="1"/>
  <c r="J15" i="1"/>
  <c r="D63" i="1" s="1"/>
  <c r="I15" i="1"/>
  <c r="C63" i="1" s="1"/>
  <c r="H15" i="1"/>
  <c r="B63" i="1" s="1"/>
  <c r="G15" i="1"/>
  <c r="D66" i="1" s="1"/>
  <c r="F15" i="1"/>
  <c r="C66" i="1" s="1"/>
  <c r="E15" i="1"/>
  <c r="B66" i="1" s="1"/>
  <c r="D15" i="1"/>
  <c r="D68" i="1" s="1"/>
  <c r="C15" i="1"/>
  <c r="C68" i="1" s="1"/>
  <c r="B15" i="1"/>
  <c r="B68" i="1" s="1"/>
  <c r="V14" i="1"/>
  <c r="U14" i="1"/>
  <c r="T14" i="1"/>
  <c r="V13" i="1"/>
  <c r="V15" i="1" s="1"/>
  <c r="U13" i="1"/>
  <c r="T13" i="1"/>
  <c r="W9" i="1"/>
  <c r="S9" i="1"/>
  <c r="R9" i="1"/>
  <c r="Q9" i="1"/>
  <c r="B71" i="1" s="1"/>
  <c r="P9" i="1"/>
  <c r="D74" i="1" s="1"/>
  <c r="O9" i="1"/>
  <c r="C74" i="1" s="1"/>
  <c r="N9" i="1"/>
  <c r="M9" i="1"/>
  <c r="D72" i="1" s="1"/>
  <c r="L9" i="1"/>
  <c r="L24" i="1" s="1"/>
  <c r="K9" i="1"/>
  <c r="J9" i="1"/>
  <c r="D70" i="1" s="1"/>
  <c r="I9" i="1"/>
  <c r="C70" i="1" s="1"/>
  <c r="H9" i="1"/>
  <c r="B70" i="1" s="1"/>
  <c r="G9" i="1"/>
  <c r="D73" i="1" s="1"/>
  <c r="F9" i="1"/>
  <c r="C73" i="1" s="1"/>
  <c r="E9" i="1"/>
  <c r="E24" i="1" s="1"/>
  <c r="D9" i="1"/>
  <c r="D24" i="1" s="1"/>
  <c r="C9" i="1"/>
  <c r="B9" i="1"/>
  <c r="V8" i="1"/>
  <c r="U8" i="1"/>
  <c r="T8" i="1"/>
  <c r="V7" i="1"/>
  <c r="U7" i="1"/>
  <c r="T7" i="1"/>
  <c r="T9" i="1" s="1"/>
  <c r="D55" i="1" l="1"/>
  <c r="W24" i="1"/>
  <c r="R24" i="1"/>
  <c r="Q24" i="1"/>
  <c r="C24" i="1"/>
  <c r="S24" i="1"/>
  <c r="U9" i="1"/>
  <c r="T15" i="1"/>
  <c r="T24" i="1" s="1"/>
  <c r="B46" i="1" s="1"/>
  <c r="V9" i="1"/>
  <c r="V24" i="1" s="1"/>
  <c r="N24" i="1"/>
  <c r="U15" i="1"/>
  <c r="U24" i="1" s="1"/>
  <c r="T21" i="1"/>
  <c r="G24" i="1"/>
  <c r="C72" i="1"/>
  <c r="B55" i="1"/>
  <c r="C55" i="1"/>
  <c r="C62" i="1"/>
  <c r="B48" i="1"/>
  <c r="D62" i="1"/>
  <c r="F24" i="1"/>
  <c r="B64" i="1"/>
  <c r="B62" i="1" s="1"/>
  <c r="B74" i="1"/>
  <c r="O24" i="1"/>
  <c r="D71" i="1"/>
  <c r="E76" i="1"/>
  <c r="C71" i="1"/>
  <c r="H24" i="1"/>
  <c r="P24" i="1"/>
  <c r="B72" i="1"/>
  <c r="I24" i="1"/>
  <c r="B75" i="1"/>
  <c r="B24" i="1"/>
  <c r="J24" i="1"/>
  <c r="C75" i="1"/>
  <c r="K24" i="1"/>
  <c r="B73" i="1"/>
  <c r="D75" i="1"/>
  <c r="D69" i="1" l="1"/>
  <c r="B69" i="1"/>
  <c r="B76" i="1" s="1"/>
  <c r="C69" i="1"/>
  <c r="C76" i="1" s="1"/>
  <c r="D76" i="1"/>
  <c r="B52" i="1"/>
</calcChain>
</file>

<file path=xl/sharedStrings.xml><?xml version="1.0" encoding="utf-8"?>
<sst xmlns="http://schemas.openxmlformats.org/spreadsheetml/2006/main" count="136" uniqueCount="65">
  <si>
    <t>Securus Technologies, Inc.</t>
  </si>
  <si>
    <t>Call Commission Report - August, 2019</t>
  </si>
  <si>
    <t>RUN DATE:  9/25/2019 3:03:26 PM  /  Process Date: 9/27/2019 3:45:06 PM</t>
  </si>
  <si>
    <t>Inmate Debit</t>
  </si>
  <si>
    <t>Orig. ANI</t>
  </si>
  <si>
    <t>Local
Revenue</t>
  </si>
  <si>
    <t>Local
Mins.</t>
  </si>
  <si>
    <t>Local
Calls</t>
  </si>
  <si>
    <t>Intralata
Revenue</t>
  </si>
  <si>
    <t>Intralata
Mins.</t>
  </si>
  <si>
    <t>Intralata
Calls</t>
  </si>
  <si>
    <t>Interlata
Revenue</t>
  </si>
  <si>
    <t>Interlata
Mins.</t>
  </si>
  <si>
    <t>Inter-lata
Calls</t>
  </si>
  <si>
    <t>Interstate
Revenue</t>
  </si>
  <si>
    <t>Interstate
Mins.</t>
  </si>
  <si>
    <t>Interstate
Calls</t>
  </si>
  <si>
    <t>Intralata/
Interstate
Revenue</t>
  </si>
  <si>
    <t>Intralata/
Interstate
Mins.</t>
  </si>
  <si>
    <t>Intralata/
Interstate
Calls</t>
  </si>
  <si>
    <t>Inter-national
Revenue</t>
  </si>
  <si>
    <t>Inter-national
Mins.</t>
  </si>
  <si>
    <t>Inter-national
Calls</t>
  </si>
  <si>
    <t>Total
Revenue</t>
  </si>
  <si>
    <t>Total
Mins.</t>
  </si>
  <si>
    <t>Total
Calls</t>
  </si>
  <si>
    <t>Commission</t>
  </si>
  <si>
    <t>725-502-2803</t>
  </si>
  <si>
    <t>725-502-2804</t>
  </si>
  <si>
    <t>Total:</t>
  </si>
  <si>
    <t>Prepaid Collect</t>
  </si>
  <si>
    <t>Direct Billed Collect</t>
  </si>
  <si>
    <t>Grand Total:</t>
  </si>
  <si>
    <t>OTHER REVENUE</t>
  </si>
  <si>
    <t>Revenue Type</t>
  </si>
  <si>
    <t>Items</t>
  </si>
  <si>
    <t>Revenue</t>
  </si>
  <si>
    <t>AIS VMail</t>
  </si>
  <si>
    <t>Coin-operated Pay Telephones</t>
  </si>
  <si>
    <t>GTL Dialaround</t>
  </si>
  <si>
    <t>Instant Pay - Pay Now</t>
  </si>
  <si>
    <t>Instant Pay - Text2Connect</t>
  </si>
  <si>
    <t>Legacy Operator Assistant</t>
  </si>
  <si>
    <t>Media - Music</t>
  </si>
  <si>
    <t>Outbound Voicemail (Interstate)</t>
  </si>
  <si>
    <t>Outbound Voicemail (NonInterstate)</t>
  </si>
  <si>
    <t>SIM</t>
  </si>
  <si>
    <t>Tablets</t>
  </si>
  <si>
    <t>Video Visitation</t>
  </si>
  <si>
    <t>Video Visitation Subscription</t>
  </si>
  <si>
    <t>VMail</t>
  </si>
  <si>
    <t>Total Revenue:</t>
  </si>
  <si>
    <t>Commission Earned:</t>
  </si>
  <si>
    <t>MAG Requirement:</t>
  </si>
  <si>
    <t>Commission Due:</t>
  </si>
  <si>
    <t>Call Type</t>
  </si>
  <si>
    <t>Minutes</t>
  </si>
  <si>
    <t>Calls</t>
  </si>
  <si>
    <t>Interlata</t>
  </si>
  <si>
    <t>International</t>
  </si>
  <si>
    <t>Interstate</t>
  </si>
  <si>
    <t>Intralata</t>
  </si>
  <si>
    <t>Intralata/Interstate</t>
  </si>
  <si>
    <t>Local</t>
  </si>
  <si>
    <t>Totals: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</si>
</sst>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0.0%"/>
  </numFmts>
  <fonts count="7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color indexed="8"/>
      <name val="Calibri"/>
      <family val="2"/>
      <scheme val="minor"/>
    </font>
    <font>
      <i/>
      <sz val="1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0"/>
      </patternFill>
    </fill>
    <fill>
      <patternFill patternType="solid">
        <fgColor theme="9" tint="0.59999389629810485"/>
        <bgColor indexed="0"/>
      </patternFill>
    </fill>
    <fill>
      <patternFill patternType="solid">
        <fgColor theme="0" tint="-4.9989318521683403E-2"/>
        <bgColor indexed="0"/>
      </patternFill>
    </fill>
    <fill>
      <patternFill patternType="solid">
        <fgColor rgb="FFCCCCFF"/>
        <bgColor indexed="0"/>
      </patternFill>
    </fill>
    <fill>
      <patternFill patternType="solid">
        <fgColor theme="5" tint="0.59999389629810485"/>
        <bgColor indexed="0"/>
      </patternFill>
    </fill>
    <fill>
      <patternFill patternType="solid">
        <fgColor theme="4" tint="0.79998168889431442"/>
        <bgColor indexed="0"/>
      </patternFill>
    </fill>
    <fill>
      <patternFill patternType="solid">
        <fgColor rgb="FF00FF00"/>
        <bgColor indexed="0"/>
      </patternFill>
    </fill>
    <fill>
      <patternFill patternType="solid">
        <fgColor rgb="FF00FFFF"/>
        <bgColor indexed="0"/>
      </patternFill>
    </fill>
    <fill>
      <patternFill patternType="solid">
        <fgColor indexed="10"/>
        <bgColor indexed="0"/>
      </patternFill>
    </fill>
    <fill>
      <patternFill patternType="solid">
        <fgColor rgb="FF00FFFF"/>
        <bgColor indexed="64"/>
      </patternFill>
    </fill>
    <fill>
      <patternFill patternType="solid">
        <fgColor theme="4" tint="0.59999389629810485"/>
        <bgColor indexed="0"/>
      </patternFill>
    </fill>
    <fill>
      <patternFill patternType="solid">
        <fgColor theme="0" tint="-0.14999847407452621"/>
        <bgColor indexed="0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/>
      <top style="thick">
        <color indexed="8"/>
      </top>
      <bottom/>
      <diagonal/>
    </border>
  </borders>
  <cellStyleXfs count="1">
    <xf numFmtId="0" fontId="0" fillId="0" borderId="0"/>
  </cellStyleXfs>
  <cellXfs count="103">
    <xf numFmtId="0" fontId="0" fillId="0" borderId="0" xfId="0"/>
    <xf numFmtId="0" fontId="1" fillId="2" borderId="0" xfId="0" applyFont="1" applyFill="1" applyAlignment="1" applyProtection="1">
      <alignment vertical="top" wrapText="1" readingOrder="1"/>
      <protection locked="0"/>
    </xf>
    <xf numFmtId="0" fontId="2" fillId="2" borderId="0" xfId="0" applyFont="1" applyFill="1" applyAlignment="1" applyProtection="1">
      <alignment vertical="top" wrapText="1"/>
      <protection locked="0"/>
    </xf>
    <xf numFmtId="0" fontId="2" fillId="0" borderId="0" xfId="0" applyFont="1"/>
    <xf numFmtId="0" fontId="1" fillId="2" borderId="0" xfId="0" applyFont="1" applyFill="1" applyAlignment="1" applyProtection="1">
      <alignment vertical="top" readingOrder="1"/>
      <protection locked="0"/>
    </xf>
    <xf numFmtId="0" fontId="1" fillId="2" borderId="0" xfId="0" applyFont="1" applyFill="1" applyAlignment="1" applyProtection="1">
      <alignment horizontal="left" vertical="top" readingOrder="1"/>
      <protection locked="0"/>
    </xf>
    <xf numFmtId="0" fontId="3" fillId="2" borderId="0" xfId="0" applyFont="1" applyFill="1" applyAlignment="1" applyProtection="1">
      <alignment vertical="top" wrapText="1" readingOrder="1"/>
      <protection locked="0"/>
    </xf>
    <xf numFmtId="0" fontId="1" fillId="3" borderId="1" xfId="0" applyFont="1" applyFill="1" applyBorder="1" applyAlignment="1" applyProtection="1">
      <alignment horizontal="center" vertical="top" wrapText="1" readingOrder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0" xfId="0" applyFont="1" applyFill="1" applyBorder="1" applyAlignment="1" applyProtection="1">
      <alignment vertical="top" wrapText="1"/>
      <protection locked="0"/>
    </xf>
    <xf numFmtId="0" fontId="1" fillId="4" borderId="2" xfId="0" applyFont="1" applyFill="1" applyBorder="1" applyAlignment="1" applyProtection="1">
      <alignment horizontal="center" vertical="center" wrapText="1" readingOrder="1"/>
      <protection locked="0"/>
    </xf>
    <xf numFmtId="38" fontId="1" fillId="4" borderId="2" xfId="0" applyNumberFormat="1" applyFont="1" applyFill="1" applyBorder="1" applyAlignment="1" applyProtection="1">
      <alignment horizontal="center" vertical="center" wrapText="1" readingOrder="1"/>
      <protection locked="0"/>
    </xf>
    <xf numFmtId="38" fontId="1" fillId="4" borderId="3" xfId="0" applyNumberFormat="1" applyFont="1" applyFill="1" applyBorder="1" applyAlignment="1" applyProtection="1">
      <alignment horizontal="center" vertical="center" wrapText="1" readingOrder="1"/>
      <protection locked="0"/>
    </xf>
    <xf numFmtId="0" fontId="1" fillId="4" borderId="4" xfId="0" applyFont="1" applyFill="1" applyBorder="1" applyAlignment="1" applyProtection="1">
      <alignment horizontal="center" vertical="center" wrapText="1" readingOrder="1"/>
      <protection locked="0"/>
    </xf>
    <xf numFmtId="38" fontId="1" fillId="4" borderId="5" xfId="0" applyNumberFormat="1" applyFont="1" applyFill="1" applyBorder="1" applyAlignment="1" applyProtection="1">
      <alignment horizontal="center" vertical="center" wrapText="1" readingOrder="1"/>
      <protection locked="0"/>
    </xf>
    <xf numFmtId="0" fontId="1" fillId="4" borderId="6" xfId="0" applyFont="1" applyFill="1" applyBorder="1" applyAlignment="1" applyProtection="1">
      <alignment horizontal="center" vertical="center" wrapText="1" readingOrder="1"/>
      <protection locked="0"/>
    </xf>
    <xf numFmtId="0" fontId="2" fillId="0" borderId="0" xfId="0" applyFont="1" applyAlignment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top" wrapText="1" readingOrder="1"/>
      <protection locked="0"/>
    </xf>
    <xf numFmtId="44" fontId="3" fillId="2" borderId="2" xfId="0" applyNumberFormat="1" applyFont="1" applyFill="1" applyBorder="1" applyAlignment="1" applyProtection="1">
      <alignment vertical="top" wrapText="1" readingOrder="1"/>
      <protection locked="0"/>
    </xf>
    <xf numFmtId="38" fontId="3" fillId="2" borderId="2" xfId="0" applyNumberFormat="1" applyFont="1" applyFill="1" applyBorder="1" applyAlignment="1" applyProtection="1">
      <alignment horizontal="right" vertical="top" wrapText="1" indent="1" readingOrder="1"/>
      <protection locked="0"/>
    </xf>
    <xf numFmtId="38" fontId="3" fillId="2" borderId="3" xfId="0" applyNumberFormat="1" applyFont="1" applyFill="1" applyBorder="1" applyAlignment="1" applyProtection="1">
      <alignment horizontal="right" vertical="top" wrapText="1" indent="1" readingOrder="1"/>
      <protection locked="0"/>
    </xf>
    <xf numFmtId="44" fontId="1" fillId="2" borderId="7" xfId="0" applyNumberFormat="1" applyFont="1" applyFill="1" applyBorder="1" applyAlignment="1" applyProtection="1">
      <alignment vertical="top" wrapText="1" readingOrder="1"/>
      <protection locked="0"/>
    </xf>
    <xf numFmtId="38" fontId="1" fillId="2" borderId="8" xfId="0" applyNumberFormat="1" applyFont="1" applyFill="1" applyBorder="1" applyAlignment="1" applyProtection="1">
      <alignment horizontal="right" vertical="top" wrapText="1" indent="1" readingOrder="1"/>
      <protection locked="0"/>
    </xf>
    <xf numFmtId="44" fontId="1" fillId="2" borderId="9" xfId="0" applyNumberFormat="1" applyFont="1" applyFill="1" applyBorder="1" applyAlignment="1" applyProtection="1">
      <alignment vertical="top" wrapText="1" readingOrder="1"/>
      <protection locked="0"/>
    </xf>
    <xf numFmtId="0" fontId="3" fillId="2" borderId="10" xfId="0" applyFont="1" applyFill="1" applyBorder="1" applyAlignment="1" applyProtection="1">
      <alignment horizontal="center" vertical="top" wrapText="1" readingOrder="1"/>
      <protection locked="0"/>
    </xf>
    <xf numFmtId="44" fontId="3" fillId="2" borderId="10" xfId="0" applyNumberFormat="1" applyFont="1" applyFill="1" applyBorder="1" applyAlignment="1" applyProtection="1">
      <alignment vertical="top" wrapText="1" readingOrder="1"/>
      <protection locked="0"/>
    </xf>
    <xf numFmtId="38" fontId="3" fillId="2" borderId="10" xfId="0" applyNumberFormat="1" applyFont="1" applyFill="1" applyBorder="1" applyAlignment="1" applyProtection="1">
      <alignment horizontal="right" vertical="top" wrapText="1" indent="1" readingOrder="1"/>
      <protection locked="0"/>
    </xf>
    <xf numFmtId="38" fontId="3" fillId="2" borderId="11" xfId="0" applyNumberFormat="1" applyFont="1" applyFill="1" applyBorder="1" applyAlignment="1" applyProtection="1">
      <alignment horizontal="right" vertical="top" wrapText="1" indent="1" readingOrder="1"/>
      <protection locked="0"/>
    </xf>
    <xf numFmtId="44" fontId="1" fillId="2" borderId="12" xfId="0" applyNumberFormat="1" applyFont="1" applyFill="1" applyBorder="1" applyAlignment="1" applyProtection="1">
      <alignment vertical="top" wrapText="1" readingOrder="1"/>
      <protection locked="0"/>
    </xf>
    <xf numFmtId="38" fontId="1" fillId="2" borderId="13" xfId="0" applyNumberFormat="1" applyFont="1" applyFill="1" applyBorder="1" applyAlignment="1" applyProtection="1">
      <alignment horizontal="right" vertical="top" wrapText="1" indent="1" readingOrder="1"/>
      <protection locked="0"/>
    </xf>
    <xf numFmtId="44" fontId="1" fillId="2" borderId="14" xfId="0" applyNumberFormat="1" applyFont="1" applyFill="1" applyBorder="1" applyAlignment="1" applyProtection="1">
      <alignment vertical="top" wrapText="1" readingOrder="1"/>
      <protection locked="0"/>
    </xf>
    <xf numFmtId="0" fontId="1" fillId="2" borderId="0" xfId="0" applyFont="1" applyFill="1" applyAlignment="1" applyProtection="1">
      <alignment horizontal="left" wrapText="1" readingOrder="1"/>
      <protection locked="0"/>
    </xf>
    <xf numFmtId="44" fontId="1" fillId="2" borderId="0" xfId="0" applyNumberFormat="1" applyFont="1" applyFill="1" applyAlignment="1" applyProtection="1">
      <alignment wrapText="1" readingOrder="1"/>
      <protection locked="0"/>
    </xf>
    <xf numFmtId="38" fontId="1" fillId="2" borderId="0" xfId="0" applyNumberFormat="1" applyFont="1" applyFill="1" applyAlignment="1" applyProtection="1">
      <alignment horizontal="right" wrapText="1" indent="1" readingOrder="1"/>
      <protection locked="0"/>
    </xf>
    <xf numFmtId="44" fontId="1" fillId="2" borderId="15" xfId="0" applyNumberFormat="1" applyFont="1" applyFill="1" applyBorder="1" applyAlignment="1" applyProtection="1">
      <alignment wrapText="1" readingOrder="1"/>
      <protection locked="0"/>
    </xf>
    <xf numFmtId="38" fontId="1" fillId="2" borderId="0" xfId="0" applyNumberFormat="1" applyFont="1" applyFill="1" applyBorder="1" applyAlignment="1" applyProtection="1">
      <alignment horizontal="right" wrapText="1" indent="1" readingOrder="1"/>
      <protection locked="0"/>
    </xf>
    <xf numFmtId="44" fontId="1" fillId="2" borderId="16" xfId="0" applyNumberFormat="1" applyFont="1" applyFill="1" applyBorder="1" applyAlignment="1" applyProtection="1">
      <alignment wrapText="1" readingOrder="1"/>
      <protection locked="0"/>
    </xf>
    <xf numFmtId="0" fontId="4" fillId="0" borderId="0" xfId="0" applyFont="1"/>
    <xf numFmtId="40" fontId="1" fillId="2" borderId="0" xfId="0" applyNumberFormat="1" applyFont="1" applyFill="1" applyAlignment="1" applyProtection="1">
      <alignment horizontal="left" wrapText="1" readingOrder="1"/>
      <protection locked="0"/>
    </xf>
    <xf numFmtId="40" fontId="3" fillId="2" borderId="0" xfId="0" applyNumberFormat="1" applyFont="1" applyFill="1" applyAlignment="1" applyProtection="1">
      <alignment wrapText="1" readingOrder="1"/>
      <protection locked="0"/>
    </xf>
    <xf numFmtId="40" fontId="3" fillId="2" borderId="0" xfId="0" applyNumberFormat="1" applyFont="1" applyFill="1" applyAlignment="1" applyProtection="1">
      <alignment horizontal="right" wrapText="1" readingOrder="1"/>
      <protection locked="0"/>
    </xf>
    <xf numFmtId="40" fontId="3" fillId="2" borderId="17" xfId="0" applyNumberFormat="1" applyFont="1" applyFill="1" applyBorder="1" applyAlignment="1" applyProtection="1">
      <alignment horizontal="right" wrapText="1" readingOrder="1"/>
      <protection locked="0"/>
    </xf>
    <xf numFmtId="40" fontId="3" fillId="2" borderId="18" xfId="0" applyNumberFormat="1" applyFont="1" applyFill="1" applyBorder="1" applyAlignment="1" applyProtection="1">
      <alignment horizontal="right" wrapText="1" readingOrder="1"/>
      <protection locked="0"/>
    </xf>
    <xf numFmtId="164" fontId="3" fillId="2" borderId="19" xfId="0" applyNumberFormat="1" applyFont="1" applyFill="1" applyBorder="1" applyAlignment="1" applyProtection="1">
      <alignment horizontal="center" wrapText="1" readingOrder="1"/>
      <protection locked="0"/>
    </xf>
    <xf numFmtId="40" fontId="2" fillId="0" borderId="0" xfId="0" applyNumberFormat="1" applyFont="1"/>
    <xf numFmtId="0" fontId="5" fillId="5" borderId="1" xfId="0" applyFont="1" applyFill="1" applyBorder="1" applyAlignment="1" applyProtection="1">
      <alignment horizontal="center" vertical="top" wrapText="1" readingOrder="1"/>
      <protection locked="0"/>
    </xf>
    <xf numFmtId="38" fontId="2" fillId="2" borderId="1" xfId="0" applyNumberFormat="1" applyFont="1" applyFill="1" applyBorder="1" applyAlignment="1" applyProtection="1">
      <alignment vertical="top" wrapText="1"/>
      <protection locked="0"/>
    </xf>
    <xf numFmtId="38" fontId="2" fillId="2" borderId="0" xfId="0" applyNumberFormat="1" applyFont="1" applyFill="1" applyBorder="1" applyAlignment="1" applyProtection="1">
      <alignment vertical="top" wrapText="1"/>
      <protection locked="0"/>
    </xf>
    <xf numFmtId="0" fontId="1" fillId="4" borderId="20" xfId="0" applyFont="1" applyFill="1" applyBorder="1" applyAlignment="1" applyProtection="1">
      <alignment horizontal="center" vertical="center" wrapText="1" readingOrder="1"/>
      <protection locked="0"/>
    </xf>
    <xf numFmtId="38" fontId="1" fillId="4" borderId="21" xfId="0" applyNumberFormat="1" applyFont="1" applyFill="1" applyBorder="1" applyAlignment="1" applyProtection="1">
      <alignment horizontal="center" vertical="center" wrapText="1" readingOrder="1"/>
      <protection locked="0"/>
    </xf>
    <xf numFmtId="0" fontId="1" fillId="4" borderId="22" xfId="0" applyFont="1" applyFill="1" applyBorder="1" applyAlignment="1" applyProtection="1">
      <alignment horizontal="center" vertical="center" wrapText="1" readingOrder="1"/>
      <protection locked="0"/>
    </xf>
    <xf numFmtId="44" fontId="3" fillId="2" borderId="23" xfId="0" applyNumberFormat="1" applyFont="1" applyFill="1" applyBorder="1" applyAlignment="1" applyProtection="1">
      <alignment vertical="top" wrapText="1" readingOrder="1"/>
      <protection locked="0"/>
    </xf>
    <xf numFmtId="44" fontId="3" fillId="2" borderId="24" xfId="0" applyNumberFormat="1" applyFont="1" applyFill="1" applyBorder="1" applyAlignment="1" applyProtection="1">
      <alignment vertical="top" wrapText="1" readingOrder="1"/>
      <protection locked="0"/>
    </xf>
    <xf numFmtId="44" fontId="3" fillId="2" borderId="25" xfId="0" applyNumberFormat="1" applyFont="1" applyFill="1" applyBorder="1" applyAlignment="1" applyProtection="1">
      <alignment vertical="top" wrapText="1" readingOrder="1"/>
      <protection locked="0"/>
    </xf>
    <xf numFmtId="44" fontId="3" fillId="2" borderId="26" xfId="0" applyNumberFormat="1" applyFont="1" applyFill="1" applyBorder="1" applyAlignment="1" applyProtection="1">
      <alignment vertical="top" wrapText="1" readingOrder="1"/>
      <protection locked="0"/>
    </xf>
    <xf numFmtId="0" fontId="5" fillId="6" borderId="1" xfId="0" applyFont="1" applyFill="1" applyBorder="1" applyAlignment="1" applyProtection="1">
      <alignment horizontal="center" vertical="top" wrapText="1" readingOrder="1"/>
      <protection locked="0"/>
    </xf>
    <xf numFmtId="0" fontId="1" fillId="2" borderId="22" xfId="0" applyFont="1" applyFill="1" applyBorder="1" applyAlignment="1" applyProtection="1">
      <alignment horizontal="center" vertical="center" wrapText="1" readingOrder="1"/>
      <protection locked="0"/>
    </xf>
    <xf numFmtId="40" fontId="1" fillId="2" borderId="0" xfId="0" applyNumberFormat="1" applyFont="1" applyFill="1" applyAlignment="1" applyProtection="1">
      <alignment wrapText="1" readingOrder="1"/>
      <protection locked="0"/>
    </xf>
    <xf numFmtId="40" fontId="1" fillId="2" borderId="0" xfId="0" applyNumberFormat="1" applyFont="1" applyFill="1" applyAlignment="1" applyProtection="1">
      <alignment horizontal="right" wrapText="1" indent="1" readingOrder="1"/>
      <protection locked="0"/>
    </xf>
    <xf numFmtId="40" fontId="1" fillId="2" borderId="17" xfId="0" applyNumberFormat="1" applyFont="1" applyFill="1" applyBorder="1" applyAlignment="1" applyProtection="1">
      <alignment wrapText="1" readingOrder="1"/>
      <protection locked="0"/>
    </xf>
    <xf numFmtId="40" fontId="1" fillId="2" borderId="18" xfId="0" applyNumberFormat="1" applyFont="1" applyFill="1" applyBorder="1" applyAlignment="1" applyProtection="1">
      <alignment horizontal="right" wrapText="1" indent="1" readingOrder="1"/>
      <protection locked="0"/>
    </xf>
    <xf numFmtId="40" fontId="4" fillId="0" borderId="0" xfId="0" applyNumberFormat="1" applyFont="1"/>
    <xf numFmtId="0" fontId="3" fillId="2" borderId="0" xfId="0" applyFont="1" applyFill="1" applyAlignment="1" applyProtection="1">
      <alignment wrapText="1" readingOrder="1"/>
      <protection locked="0"/>
    </xf>
    <xf numFmtId="38" fontId="3" fillId="2" borderId="0" xfId="0" applyNumberFormat="1" applyFont="1" applyFill="1" applyAlignment="1" applyProtection="1">
      <alignment horizontal="right" wrapText="1" indent="1" readingOrder="1"/>
      <protection locked="0"/>
    </xf>
    <xf numFmtId="44" fontId="3" fillId="2" borderId="0" xfId="0" applyNumberFormat="1" applyFont="1" applyFill="1" applyAlignment="1" applyProtection="1">
      <alignment wrapText="1" readingOrder="1"/>
      <protection locked="0"/>
    </xf>
    <xf numFmtId="44" fontId="2" fillId="0" borderId="0" xfId="0" applyNumberFormat="1" applyFont="1"/>
    <xf numFmtId="38" fontId="2" fillId="0" borderId="0" xfId="0" applyNumberFormat="1" applyFont="1"/>
    <xf numFmtId="164" fontId="2" fillId="0" borderId="0" xfId="0" applyNumberFormat="1" applyFont="1" applyAlignment="1">
      <alignment horizontal="center"/>
    </xf>
    <xf numFmtId="0" fontId="5" fillId="0" borderId="0" xfId="0" applyFont="1" applyAlignment="1" applyProtection="1">
      <alignment wrapText="1" readingOrder="1"/>
      <protection locked="0"/>
    </xf>
    <xf numFmtId="0" fontId="2" fillId="0" borderId="0" xfId="0" applyFont="1" applyAlignment="1"/>
    <xf numFmtId="0" fontId="1" fillId="7" borderId="2" xfId="0" applyFont="1" applyFill="1" applyBorder="1" applyAlignment="1" applyProtection="1">
      <alignment horizontal="center" vertical="top" wrapText="1" readingOrder="1"/>
      <protection locked="0"/>
    </xf>
    <xf numFmtId="0" fontId="1" fillId="8" borderId="2" xfId="0" applyFont="1" applyFill="1" applyBorder="1" applyAlignment="1" applyProtection="1">
      <alignment horizontal="center" vertical="top" wrapText="1" readingOrder="1"/>
      <protection locked="0"/>
    </xf>
    <xf numFmtId="0" fontId="1" fillId="9" borderId="2" xfId="0" applyFont="1" applyFill="1" applyBorder="1" applyAlignment="1" applyProtection="1">
      <alignment horizontal="center" vertical="top" wrapText="1" readingOrder="1"/>
      <protection locked="0"/>
    </xf>
    <xf numFmtId="0" fontId="3" fillId="2" borderId="2" xfId="0" applyFont="1" applyFill="1" applyBorder="1" applyAlignment="1" applyProtection="1">
      <alignment vertical="top" wrapText="1" readingOrder="1"/>
      <protection locked="0"/>
    </xf>
    <xf numFmtId="38" fontId="3" fillId="10" borderId="2" xfId="0" applyNumberFormat="1" applyFont="1" applyFill="1" applyBorder="1" applyAlignment="1" applyProtection="1">
      <alignment horizontal="right" vertical="top" wrapText="1" indent="1" readingOrder="1"/>
      <protection locked="0"/>
    </xf>
    <xf numFmtId="44" fontId="3" fillId="0" borderId="2" xfId="0" applyNumberFormat="1" applyFont="1" applyBorder="1" applyAlignment="1" applyProtection="1">
      <alignment vertical="top" wrapText="1" readingOrder="1"/>
      <protection locked="0"/>
    </xf>
    <xf numFmtId="38" fontId="3" fillId="0" borderId="2" xfId="0" applyNumberFormat="1" applyFont="1" applyBorder="1" applyAlignment="1" applyProtection="1">
      <alignment horizontal="right" vertical="top" wrapText="1" indent="1" readingOrder="1"/>
      <protection locked="0"/>
    </xf>
    <xf numFmtId="44" fontId="3" fillId="10" borderId="2" xfId="0" applyNumberFormat="1" applyFont="1" applyFill="1" applyBorder="1" applyAlignment="1" applyProtection="1">
      <alignment vertical="top" wrapText="1" readingOrder="1"/>
      <protection locked="0"/>
    </xf>
    <xf numFmtId="0" fontId="1" fillId="2" borderId="0" xfId="0" applyFont="1" applyFill="1" applyAlignment="1" applyProtection="1">
      <alignment wrapText="1" readingOrder="1"/>
      <protection locked="0"/>
    </xf>
    <xf numFmtId="0" fontId="2" fillId="0" borderId="27" xfId="0" applyFont="1" applyBorder="1" applyAlignment="1" applyProtection="1">
      <alignment vertical="top" wrapText="1"/>
      <protection locked="0"/>
    </xf>
    <xf numFmtId="44" fontId="2" fillId="0" borderId="27" xfId="0" applyNumberFormat="1" applyFont="1" applyBorder="1" applyAlignment="1" applyProtection="1">
      <alignment vertical="top" wrapText="1"/>
      <protection locked="0"/>
    </xf>
    <xf numFmtId="0" fontId="1" fillId="8" borderId="0" xfId="0" applyFont="1" applyFill="1" applyAlignment="1" applyProtection="1">
      <alignment vertical="top" wrapText="1" readingOrder="1"/>
      <protection locked="0"/>
    </xf>
    <xf numFmtId="44" fontId="1" fillId="8" borderId="0" xfId="0" applyNumberFormat="1" applyFont="1" applyFill="1" applyAlignment="1" applyProtection="1">
      <alignment vertical="top" wrapText="1" readingOrder="1"/>
      <protection locked="0"/>
    </xf>
    <xf numFmtId="44" fontId="2" fillId="0" borderId="0" xfId="0" applyNumberFormat="1" applyFont="1" applyAlignment="1">
      <alignment readingOrder="1"/>
    </xf>
    <xf numFmtId="44" fontId="1" fillId="2" borderId="0" xfId="0" applyNumberFormat="1" applyFont="1" applyFill="1" applyAlignment="1" applyProtection="1">
      <alignment vertical="top" wrapText="1" readingOrder="1"/>
      <protection locked="0"/>
    </xf>
    <xf numFmtId="164" fontId="2" fillId="0" borderId="0" xfId="0" applyNumberFormat="1" applyFont="1" applyAlignment="1">
      <alignment horizontal="center" readingOrder="1"/>
    </xf>
    <xf numFmtId="0" fontId="1" fillId="0" borderId="0" xfId="0" applyFont="1" applyAlignment="1" applyProtection="1">
      <alignment vertical="top" wrapText="1" readingOrder="1"/>
      <protection locked="0"/>
    </xf>
    <xf numFmtId="44" fontId="1" fillId="0" borderId="0" xfId="0" applyNumberFormat="1" applyFont="1" applyAlignment="1" applyProtection="1">
      <alignment vertical="top" wrapText="1" readingOrder="1"/>
      <protection locked="0"/>
    </xf>
    <xf numFmtId="0" fontId="4" fillId="0" borderId="0" xfId="0" applyFont="1" applyAlignment="1"/>
    <xf numFmtId="0" fontId="1" fillId="11" borderId="0" xfId="0" applyFont="1" applyFill="1" applyAlignment="1" applyProtection="1">
      <alignment vertical="top" wrapText="1" readingOrder="1"/>
      <protection locked="0"/>
    </xf>
    <xf numFmtId="44" fontId="1" fillId="11" borderId="0" xfId="0" applyNumberFormat="1" applyFont="1" applyFill="1" applyAlignment="1" applyProtection="1">
      <alignment vertical="top" wrapText="1" readingOrder="1"/>
      <protection locked="0"/>
    </xf>
    <xf numFmtId="44" fontId="6" fillId="0" borderId="0" xfId="0" applyNumberFormat="1" applyFont="1"/>
    <xf numFmtId="0" fontId="6" fillId="0" borderId="0" xfId="0" applyFont="1"/>
    <xf numFmtId="0" fontId="1" fillId="12" borderId="8" xfId="0" applyFont="1" applyFill="1" applyBorder="1" applyAlignment="1" applyProtection="1">
      <alignment horizontal="center" vertical="top" wrapText="1" readingOrder="1"/>
      <protection locked="0"/>
    </xf>
    <xf numFmtId="0" fontId="1" fillId="8" borderId="8" xfId="0" applyFont="1" applyFill="1" applyBorder="1" applyAlignment="1" applyProtection="1">
      <alignment horizontal="center" vertical="top" wrapText="1" readingOrder="1"/>
      <protection locked="0"/>
    </xf>
    <xf numFmtId="0" fontId="1" fillId="9" borderId="8" xfId="0" applyFont="1" applyFill="1" applyBorder="1" applyAlignment="1" applyProtection="1">
      <alignment horizontal="center" vertical="top" wrapText="1" readingOrder="1"/>
      <protection locked="0"/>
    </xf>
    <xf numFmtId="0" fontId="1" fillId="13" borderId="8" xfId="0" applyFont="1" applyFill="1" applyBorder="1" applyAlignment="1" applyProtection="1">
      <alignment vertical="top" wrapText="1" readingOrder="1"/>
      <protection locked="0"/>
    </xf>
    <xf numFmtId="44" fontId="1" fillId="13" borderId="8" xfId="0" applyNumberFormat="1" applyFont="1" applyFill="1" applyBorder="1" applyAlignment="1" applyProtection="1">
      <alignment vertical="top" wrapText="1" readingOrder="1"/>
      <protection locked="0"/>
    </xf>
    <xf numFmtId="38" fontId="1" fillId="13" borderId="8" xfId="0" applyNumberFormat="1" applyFont="1" applyFill="1" applyBorder="1" applyAlignment="1" applyProtection="1">
      <alignment horizontal="right" vertical="top" wrapText="1" indent="1" readingOrder="1"/>
      <protection locked="0"/>
    </xf>
    <xf numFmtId="0" fontId="3" fillId="2" borderId="8" xfId="0" applyFont="1" applyFill="1" applyBorder="1" applyAlignment="1" applyProtection="1">
      <alignment vertical="top" wrapText="1" readingOrder="1"/>
      <protection locked="0"/>
    </xf>
    <xf numFmtId="44" fontId="3" fillId="2" borderId="8" xfId="0" applyNumberFormat="1" applyFont="1" applyFill="1" applyBorder="1" applyAlignment="1" applyProtection="1">
      <alignment vertical="top" wrapText="1" readingOrder="1"/>
      <protection locked="0"/>
    </xf>
    <xf numFmtId="38" fontId="3" fillId="2" borderId="8" xfId="0" applyNumberFormat="1" applyFont="1" applyFill="1" applyBorder="1" applyAlignment="1" applyProtection="1">
      <alignment horizontal="right" vertical="top" wrapText="1" indent="1" readingOrder="1"/>
      <protection locked="0"/>
    </xf>
    <xf numFmtId="38" fontId="1" fillId="2" borderId="0" xfId="0" applyNumberFormat="1" applyFont="1" applyFill="1" applyAlignment="1" applyProtection="1">
      <alignment horizontal="right" vertical="top" wrapText="1" indent="1" readingOrder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76"/>
  <sheetViews>
    <sheetView tabSelected="1" workbookViewId="0">
      <selection activeCell="A77" sqref="A77:XFD86"/>
    </sheetView>
  </sheetViews>
  <sheetFormatPr baseColWidth="10" defaultColWidth="12.6640625" defaultRowHeight="15" x14ac:dyDescent="0.2"/>
  <cols>
    <col min="1" max="1" width="25.6640625" style="3" customWidth="1"/>
    <col min="2" max="2" width="12.6640625" style="65" customWidth="1"/>
    <col min="3" max="256" width="12.6640625" style="3"/>
    <col min="257" max="257" width="25.6640625" style="3" customWidth="1"/>
    <col min="258" max="258" width="12.6640625" style="3" customWidth="1"/>
    <col min="259" max="512" width="12.6640625" style="3"/>
    <col min="513" max="513" width="25.6640625" style="3" customWidth="1"/>
    <col min="514" max="514" width="12.6640625" style="3" customWidth="1"/>
    <col min="515" max="768" width="12.6640625" style="3"/>
    <col min="769" max="769" width="25.6640625" style="3" customWidth="1"/>
    <col min="770" max="770" width="12.6640625" style="3" customWidth="1"/>
    <col min="771" max="1024" width="12.6640625" style="3"/>
    <col min="1025" max="1025" width="25.6640625" style="3" customWidth="1"/>
    <col min="1026" max="1026" width="12.6640625" style="3" customWidth="1"/>
    <col min="1027" max="1280" width="12.6640625" style="3"/>
    <col min="1281" max="1281" width="25.6640625" style="3" customWidth="1"/>
    <col min="1282" max="1282" width="12.6640625" style="3" customWidth="1"/>
    <col min="1283" max="1536" width="12.6640625" style="3"/>
    <col min="1537" max="1537" width="25.6640625" style="3" customWidth="1"/>
    <col min="1538" max="1538" width="12.6640625" style="3" customWidth="1"/>
    <col min="1539" max="1792" width="12.6640625" style="3"/>
    <col min="1793" max="1793" width="25.6640625" style="3" customWidth="1"/>
    <col min="1794" max="1794" width="12.6640625" style="3" customWidth="1"/>
    <col min="1795" max="2048" width="12.6640625" style="3"/>
    <col min="2049" max="2049" width="25.6640625" style="3" customWidth="1"/>
    <col min="2050" max="2050" width="12.6640625" style="3" customWidth="1"/>
    <col min="2051" max="2304" width="12.6640625" style="3"/>
    <col min="2305" max="2305" width="25.6640625" style="3" customWidth="1"/>
    <col min="2306" max="2306" width="12.6640625" style="3" customWidth="1"/>
    <col min="2307" max="2560" width="12.6640625" style="3"/>
    <col min="2561" max="2561" width="25.6640625" style="3" customWidth="1"/>
    <col min="2562" max="2562" width="12.6640625" style="3" customWidth="1"/>
    <col min="2563" max="2816" width="12.6640625" style="3"/>
    <col min="2817" max="2817" width="25.6640625" style="3" customWidth="1"/>
    <col min="2818" max="2818" width="12.6640625" style="3" customWidth="1"/>
    <col min="2819" max="3072" width="12.6640625" style="3"/>
    <col min="3073" max="3073" width="25.6640625" style="3" customWidth="1"/>
    <col min="3074" max="3074" width="12.6640625" style="3" customWidth="1"/>
    <col min="3075" max="3328" width="12.6640625" style="3"/>
    <col min="3329" max="3329" width="25.6640625" style="3" customWidth="1"/>
    <col min="3330" max="3330" width="12.6640625" style="3" customWidth="1"/>
    <col min="3331" max="3584" width="12.6640625" style="3"/>
    <col min="3585" max="3585" width="25.6640625" style="3" customWidth="1"/>
    <col min="3586" max="3586" width="12.6640625" style="3" customWidth="1"/>
    <col min="3587" max="3840" width="12.6640625" style="3"/>
    <col min="3841" max="3841" width="25.6640625" style="3" customWidth="1"/>
    <col min="3842" max="3842" width="12.6640625" style="3" customWidth="1"/>
    <col min="3843" max="4096" width="12.6640625" style="3"/>
    <col min="4097" max="4097" width="25.6640625" style="3" customWidth="1"/>
    <col min="4098" max="4098" width="12.6640625" style="3" customWidth="1"/>
    <col min="4099" max="4352" width="12.6640625" style="3"/>
    <col min="4353" max="4353" width="25.6640625" style="3" customWidth="1"/>
    <col min="4354" max="4354" width="12.6640625" style="3" customWidth="1"/>
    <col min="4355" max="4608" width="12.6640625" style="3"/>
    <col min="4609" max="4609" width="25.6640625" style="3" customWidth="1"/>
    <col min="4610" max="4610" width="12.6640625" style="3" customWidth="1"/>
    <col min="4611" max="4864" width="12.6640625" style="3"/>
    <col min="4865" max="4865" width="25.6640625" style="3" customWidth="1"/>
    <col min="4866" max="4866" width="12.6640625" style="3" customWidth="1"/>
    <col min="4867" max="5120" width="12.6640625" style="3"/>
    <col min="5121" max="5121" width="25.6640625" style="3" customWidth="1"/>
    <col min="5122" max="5122" width="12.6640625" style="3" customWidth="1"/>
    <col min="5123" max="5376" width="12.6640625" style="3"/>
    <col min="5377" max="5377" width="25.6640625" style="3" customWidth="1"/>
    <col min="5378" max="5378" width="12.6640625" style="3" customWidth="1"/>
    <col min="5379" max="5632" width="12.6640625" style="3"/>
    <col min="5633" max="5633" width="25.6640625" style="3" customWidth="1"/>
    <col min="5634" max="5634" width="12.6640625" style="3" customWidth="1"/>
    <col min="5635" max="5888" width="12.6640625" style="3"/>
    <col min="5889" max="5889" width="25.6640625" style="3" customWidth="1"/>
    <col min="5890" max="5890" width="12.6640625" style="3" customWidth="1"/>
    <col min="5891" max="6144" width="12.6640625" style="3"/>
    <col min="6145" max="6145" width="25.6640625" style="3" customWidth="1"/>
    <col min="6146" max="6146" width="12.6640625" style="3" customWidth="1"/>
    <col min="6147" max="6400" width="12.6640625" style="3"/>
    <col min="6401" max="6401" width="25.6640625" style="3" customWidth="1"/>
    <col min="6402" max="6402" width="12.6640625" style="3" customWidth="1"/>
    <col min="6403" max="6656" width="12.6640625" style="3"/>
    <col min="6657" max="6657" width="25.6640625" style="3" customWidth="1"/>
    <col min="6658" max="6658" width="12.6640625" style="3" customWidth="1"/>
    <col min="6659" max="6912" width="12.6640625" style="3"/>
    <col min="6913" max="6913" width="25.6640625" style="3" customWidth="1"/>
    <col min="6914" max="6914" width="12.6640625" style="3" customWidth="1"/>
    <col min="6915" max="7168" width="12.6640625" style="3"/>
    <col min="7169" max="7169" width="25.6640625" style="3" customWidth="1"/>
    <col min="7170" max="7170" width="12.6640625" style="3" customWidth="1"/>
    <col min="7171" max="7424" width="12.6640625" style="3"/>
    <col min="7425" max="7425" width="25.6640625" style="3" customWidth="1"/>
    <col min="7426" max="7426" width="12.6640625" style="3" customWidth="1"/>
    <col min="7427" max="7680" width="12.6640625" style="3"/>
    <col min="7681" max="7681" width="25.6640625" style="3" customWidth="1"/>
    <col min="7682" max="7682" width="12.6640625" style="3" customWidth="1"/>
    <col min="7683" max="7936" width="12.6640625" style="3"/>
    <col min="7937" max="7937" width="25.6640625" style="3" customWidth="1"/>
    <col min="7938" max="7938" width="12.6640625" style="3" customWidth="1"/>
    <col min="7939" max="8192" width="12.6640625" style="3"/>
    <col min="8193" max="8193" width="25.6640625" style="3" customWidth="1"/>
    <col min="8194" max="8194" width="12.6640625" style="3" customWidth="1"/>
    <col min="8195" max="8448" width="12.6640625" style="3"/>
    <col min="8449" max="8449" width="25.6640625" style="3" customWidth="1"/>
    <col min="8450" max="8450" width="12.6640625" style="3" customWidth="1"/>
    <col min="8451" max="8704" width="12.6640625" style="3"/>
    <col min="8705" max="8705" width="25.6640625" style="3" customWidth="1"/>
    <col min="8706" max="8706" width="12.6640625" style="3" customWidth="1"/>
    <col min="8707" max="8960" width="12.6640625" style="3"/>
    <col min="8961" max="8961" width="25.6640625" style="3" customWidth="1"/>
    <col min="8962" max="8962" width="12.6640625" style="3" customWidth="1"/>
    <col min="8963" max="9216" width="12.6640625" style="3"/>
    <col min="9217" max="9217" width="25.6640625" style="3" customWidth="1"/>
    <col min="9218" max="9218" width="12.6640625" style="3" customWidth="1"/>
    <col min="9219" max="9472" width="12.6640625" style="3"/>
    <col min="9473" max="9473" width="25.6640625" style="3" customWidth="1"/>
    <col min="9474" max="9474" width="12.6640625" style="3" customWidth="1"/>
    <col min="9475" max="9728" width="12.6640625" style="3"/>
    <col min="9729" max="9729" width="25.6640625" style="3" customWidth="1"/>
    <col min="9730" max="9730" width="12.6640625" style="3" customWidth="1"/>
    <col min="9731" max="9984" width="12.6640625" style="3"/>
    <col min="9985" max="9985" width="25.6640625" style="3" customWidth="1"/>
    <col min="9986" max="9986" width="12.6640625" style="3" customWidth="1"/>
    <col min="9987" max="10240" width="12.6640625" style="3"/>
    <col min="10241" max="10241" width="25.6640625" style="3" customWidth="1"/>
    <col min="10242" max="10242" width="12.6640625" style="3" customWidth="1"/>
    <col min="10243" max="10496" width="12.6640625" style="3"/>
    <col min="10497" max="10497" width="25.6640625" style="3" customWidth="1"/>
    <col min="10498" max="10498" width="12.6640625" style="3" customWidth="1"/>
    <col min="10499" max="10752" width="12.6640625" style="3"/>
    <col min="10753" max="10753" width="25.6640625" style="3" customWidth="1"/>
    <col min="10754" max="10754" width="12.6640625" style="3" customWidth="1"/>
    <col min="10755" max="11008" width="12.6640625" style="3"/>
    <col min="11009" max="11009" width="25.6640625" style="3" customWidth="1"/>
    <col min="11010" max="11010" width="12.6640625" style="3" customWidth="1"/>
    <col min="11011" max="11264" width="12.6640625" style="3"/>
    <col min="11265" max="11265" width="25.6640625" style="3" customWidth="1"/>
    <col min="11266" max="11266" width="12.6640625" style="3" customWidth="1"/>
    <col min="11267" max="11520" width="12.6640625" style="3"/>
    <col min="11521" max="11521" width="25.6640625" style="3" customWidth="1"/>
    <col min="11522" max="11522" width="12.6640625" style="3" customWidth="1"/>
    <col min="11523" max="11776" width="12.6640625" style="3"/>
    <col min="11777" max="11777" width="25.6640625" style="3" customWidth="1"/>
    <col min="11778" max="11778" width="12.6640625" style="3" customWidth="1"/>
    <col min="11779" max="12032" width="12.6640625" style="3"/>
    <col min="12033" max="12033" width="25.6640625" style="3" customWidth="1"/>
    <col min="12034" max="12034" width="12.6640625" style="3" customWidth="1"/>
    <col min="12035" max="12288" width="12.6640625" style="3"/>
    <col min="12289" max="12289" width="25.6640625" style="3" customWidth="1"/>
    <col min="12290" max="12290" width="12.6640625" style="3" customWidth="1"/>
    <col min="12291" max="12544" width="12.6640625" style="3"/>
    <col min="12545" max="12545" width="25.6640625" style="3" customWidth="1"/>
    <col min="12546" max="12546" width="12.6640625" style="3" customWidth="1"/>
    <col min="12547" max="12800" width="12.6640625" style="3"/>
    <col min="12801" max="12801" width="25.6640625" style="3" customWidth="1"/>
    <col min="12802" max="12802" width="12.6640625" style="3" customWidth="1"/>
    <col min="12803" max="13056" width="12.6640625" style="3"/>
    <col min="13057" max="13057" width="25.6640625" style="3" customWidth="1"/>
    <col min="13058" max="13058" width="12.6640625" style="3" customWidth="1"/>
    <col min="13059" max="13312" width="12.6640625" style="3"/>
    <col min="13313" max="13313" width="25.6640625" style="3" customWidth="1"/>
    <col min="13314" max="13314" width="12.6640625" style="3" customWidth="1"/>
    <col min="13315" max="13568" width="12.6640625" style="3"/>
    <col min="13569" max="13569" width="25.6640625" style="3" customWidth="1"/>
    <col min="13570" max="13570" width="12.6640625" style="3" customWidth="1"/>
    <col min="13571" max="13824" width="12.6640625" style="3"/>
    <col min="13825" max="13825" width="25.6640625" style="3" customWidth="1"/>
    <col min="13826" max="13826" width="12.6640625" style="3" customWidth="1"/>
    <col min="13827" max="14080" width="12.6640625" style="3"/>
    <col min="14081" max="14081" width="25.6640625" style="3" customWidth="1"/>
    <col min="14082" max="14082" width="12.6640625" style="3" customWidth="1"/>
    <col min="14083" max="14336" width="12.6640625" style="3"/>
    <col min="14337" max="14337" width="25.6640625" style="3" customWidth="1"/>
    <col min="14338" max="14338" width="12.6640625" style="3" customWidth="1"/>
    <col min="14339" max="14592" width="12.6640625" style="3"/>
    <col min="14593" max="14593" width="25.6640625" style="3" customWidth="1"/>
    <col min="14594" max="14594" width="12.6640625" style="3" customWidth="1"/>
    <col min="14595" max="14848" width="12.6640625" style="3"/>
    <col min="14849" max="14849" width="25.6640625" style="3" customWidth="1"/>
    <col min="14850" max="14850" width="12.6640625" style="3" customWidth="1"/>
    <col min="14851" max="15104" width="12.6640625" style="3"/>
    <col min="15105" max="15105" width="25.6640625" style="3" customWidth="1"/>
    <col min="15106" max="15106" width="12.6640625" style="3" customWidth="1"/>
    <col min="15107" max="15360" width="12.6640625" style="3"/>
    <col min="15361" max="15361" width="25.6640625" style="3" customWidth="1"/>
    <col min="15362" max="15362" width="12.6640625" style="3" customWidth="1"/>
    <col min="15363" max="15616" width="12.6640625" style="3"/>
    <col min="15617" max="15617" width="25.6640625" style="3" customWidth="1"/>
    <col min="15618" max="15618" width="12.6640625" style="3" customWidth="1"/>
    <col min="15619" max="15872" width="12.6640625" style="3"/>
    <col min="15873" max="15873" width="25.6640625" style="3" customWidth="1"/>
    <col min="15874" max="15874" width="12.6640625" style="3" customWidth="1"/>
    <col min="15875" max="16128" width="12.6640625" style="3"/>
    <col min="16129" max="16129" width="25.6640625" style="3" customWidth="1"/>
    <col min="16130" max="16130" width="12.6640625" style="3" customWidth="1"/>
    <col min="16131" max="16384" width="12.6640625" style="3"/>
  </cols>
  <sheetData>
    <row r="1" spans="1:23" ht="15" customHeight="1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spans="1:23" ht="15" customHeight="1" x14ac:dyDescent="0.2">
      <c r="A2" s="4" t="s">
        <v>1</v>
      </c>
      <c r="B2" s="4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</row>
    <row r="3" spans="1:23" ht="15" customHeight="1" x14ac:dyDescent="0.2">
      <c r="A3" s="5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</row>
    <row r="4" spans="1:23" ht="15" customHeight="1" x14ac:dyDescent="0.2">
      <c r="A4" s="6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</row>
    <row r="5" spans="1:23" ht="15" customHeight="1" thickBot="1" x14ac:dyDescent="0.25">
      <c r="A5" s="7" t="s">
        <v>3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9"/>
      <c r="U5" s="9"/>
      <c r="V5" s="9"/>
      <c r="W5" s="9"/>
    </row>
    <row r="6" spans="1:23" s="16" customFormat="1" ht="45" customHeight="1" x14ac:dyDescent="0.2">
      <c r="A6" s="10" t="s">
        <v>4</v>
      </c>
      <c r="B6" s="10" t="s">
        <v>5</v>
      </c>
      <c r="C6" s="11" t="s">
        <v>6</v>
      </c>
      <c r="D6" s="11" t="s">
        <v>7</v>
      </c>
      <c r="E6" s="10" t="s">
        <v>8</v>
      </c>
      <c r="F6" s="11" t="s">
        <v>9</v>
      </c>
      <c r="G6" s="11" t="s">
        <v>10</v>
      </c>
      <c r="H6" s="10" t="s">
        <v>11</v>
      </c>
      <c r="I6" s="11" t="s">
        <v>12</v>
      </c>
      <c r="J6" s="11" t="s">
        <v>13</v>
      </c>
      <c r="K6" s="10" t="s">
        <v>14</v>
      </c>
      <c r="L6" s="11" t="s">
        <v>15</v>
      </c>
      <c r="M6" s="11" t="s">
        <v>16</v>
      </c>
      <c r="N6" s="10" t="s">
        <v>17</v>
      </c>
      <c r="O6" s="11" t="s">
        <v>18</v>
      </c>
      <c r="P6" s="11" t="s">
        <v>19</v>
      </c>
      <c r="Q6" s="10" t="s">
        <v>20</v>
      </c>
      <c r="R6" s="11" t="s">
        <v>21</v>
      </c>
      <c r="S6" s="12" t="s">
        <v>22</v>
      </c>
      <c r="T6" s="13" t="s">
        <v>23</v>
      </c>
      <c r="U6" s="14" t="s">
        <v>24</v>
      </c>
      <c r="V6" s="14" t="s">
        <v>25</v>
      </c>
      <c r="W6" s="15" t="s">
        <v>26</v>
      </c>
    </row>
    <row r="7" spans="1:23" ht="15" customHeight="1" x14ac:dyDescent="0.2">
      <c r="A7" s="17" t="s">
        <v>27</v>
      </c>
      <c r="B7" s="18">
        <v>39195.449999999997</v>
      </c>
      <c r="C7" s="19">
        <v>186645</v>
      </c>
      <c r="D7" s="19">
        <v>25091</v>
      </c>
      <c r="E7" s="18">
        <v>199.29</v>
      </c>
      <c r="F7" s="19">
        <v>949</v>
      </c>
      <c r="G7" s="19">
        <v>132</v>
      </c>
      <c r="H7" s="18">
        <v>860.16</v>
      </c>
      <c r="I7" s="19">
        <v>4096</v>
      </c>
      <c r="J7" s="19">
        <v>516</v>
      </c>
      <c r="K7" s="18">
        <v>19118.400000000001</v>
      </c>
      <c r="L7" s="19">
        <v>91040</v>
      </c>
      <c r="M7" s="19">
        <v>12043</v>
      </c>
      <c r="N7" s="18">
        <v>0</v>
      </c>
      <c r="O7" s="19">
        <v>0</v>
      </c>
      <c r="P7" s="19">
        <v>0</v>
      </c>
      <c r="Q7" s="18">
        <v>454.5</v>
      </c>
      <c r="R7" s="19">
        <v>606</v>
      </c>
      <c r="S7" s="20">
        <v>90</v>
      </c>
      <c r="T7" s="21">
        <f t="shared" ref="T7:V8" si="0">B7+E7+H7+K7+N7+Q7</f>
        <v>59827.8</v>
      </c>
      <c r="U7" s="22">
        <f t="shared" si="0"/>
        <v>283336</v>
      </c>
      <c r="V7" s="22">
        <f t="shared" si="0"/>
        <v>37872</v>
      </c>
      <c r="W7" s="23">
        <v>52110.01</v>
      </c>
    </row>
    <row r="8" spans="1:23" ht="15" customHeight="1" thickBot="1" x14ac:dyDescent="0.25">
      <c r="A8" s="24" t="s">
        <v>28</v>
      </c>
      <c r="B8" s="25">
        <v>22837.5</v>
      </c>
      <c r="C8" s="26">
        <v>108750</v>
      </c>
      <c r="D8" s="26">
        <v>13517</v>
      </c>
      <c r="E8" s="25">
        <v>306.60000000000002</v>
      </c>
      <c r="F8" s="26">
        <v>1460</v>
      </c>
      <c r="G8" s="26">
        <v>173</v>
      </c>
      <c r="H8" s="25">
        <v>246.96</v>
      </c>
      <c r="I8" s="26">
        <v>1176</v>
      </c>
      <c r="J8" s="26">
        <v>144</v>
      </c>
      <c r="K8" s="25">
        <v>9618.2099999999991</v>
      </c>
      <c r="L8" s="26">
        <v>45801</v>
      </c>
      <c r="M8" s="26">
        <v>5702</v>
      </c>
      <c r="N8" s="25">
        <v>0</v>
      </c>
      <c r="O8" s="26">
        <v>0</v>
      </c>
      <c r="P8" s="26">
        <v>0</v>
      </c>
      <c r="Q8" s="25">
        <v>989.25</v>
      </c>
      <c r="R8" s="26">
        <v>1319</v>
      </c>
      <c r="S8" s="27">
        <v>199</v>
      </c>
      <c r="T8" s="28">
        <f t="shared" si="0"/>
        <v>33998.519999999997</v>
      </c>
      <c r="U8" s="29">
        <f t="shared" si="0"/>
        <v>158506</v>
      </c>
      <c r="V8" s="29">
        <f t="shared" si="0"/>
        <v>19735</v>
      </c>
      <c r="W8" s="30">
        <v>29612.71</v>
      </c>
    </row>
    <row r="9" spans="1:23" s="37" customFormat="1" ht="15" customHeight="1" x14ac:dyDescent="0.2">
      <c r="A9" s="31" t="s">
        <v>29</v>
      </c>
      <c r="B9" s="32">
        <f t="shared" ref="B9:W9" si="1">SUM(B7:B8)</f>
        <v>62032.95</v>
      </c>
      <c r="C9" s="33">
        <f t="shared" si="1"/>
        <v>295395</v>
      </c>
      <c r="D9" s="33">
        <f t="shared" si="1"/>
        <v>38608</v>
      </c>
      <c r="E9" s="32">
        <f t="shared" si="1"/>
        <v>505.89</v>
      </c>
      <c r="F9" s="33">
        <f t="shared" si="1"/>
        <v>2409</v>
      </c>
      <c r="G9" s="33">
        <f t="shared" si="1"/>
        <v>305</v>
      </c>
      <c r="H9" s="32">
        <f t="shared" si="1"/>
        <v>1107.1199999999999</v>
      </c>
      <c r="I9" s="33">
        <f t="shared" si="1"/>
        <v>5272</v>
      </c>
      <c r="J9" s="33">
        <f t="shared" si="1"/>
        <v>660</v>
      </c>
      <c r="K9" s="32">
        <f t="shared" si="1"/>
        <v>28736.61</v>
      </c>
      <c r="L9" s="33">
        <f t="shared" si="1"/>
        <v>136841</v>
      </c>
      <c r="M9" s="33">
        <f t="shared" si="1"/>
        <v>17745</v>
      </c>
      <c r="N9" s="32">
        <f t="shared" si="1"/>
        <v>0</v>
      </c>
      <c r="O9" s="33">
        <f t="shared" si="1"/>
        <v>0</v>
      </c>
      <c r="P9" s="33">
        <f t="shared" si="1"/>
        <v>0</v>
      </c>
      <c r="Q9" s="32">
        <f t="shared" si="1"/>
        <v>1443.75</v>
      </c>
      <c r="R9" s="33">
        <f t="shared" si="1"/>
        <v>1925</v>
      </c>
      <c r="S9" s="33">
        <f t="shared" si="1"/>
        <v>289</v>
      </c>
      <c r="T9" s="34">
        <f t="shared" si="1"/>
        <v>93826.32</v>
      </c>
      <c r="U9" s="35">
        <f t="shared" si="1"/>
        <v>441842</v>
      </c>
      <c r="V9" s="35">
        <f t="shared" si="1"/>
        <v>57607</v>
      </c>
      <c r="W9" s="36">
        <f t="shared" si="1"/>
        <v>81722.720000000001</v>
      </c>
    </row>
    <row r="10" spans="1:23" s="44" customFormat="1" ht="15" customHeight="1" thickBot="1" x14ac:dyDescent="0.25">
      <c r="A10" s="38"/>
      <c r="B10" s="39"/>
      <c r="C10" s="40"/>
      <c r="D10" s="39"/>
      <c r="E10" s="39"/>
      <c r="F10" s="40"/>
      <c r="G10" s="39"/>
      <c r="H10" s="39"/>
      <c r="I10" s="40"/>
      <c r="J10" s="40"/>
      <c r="K10" s="39"/>
      <c r="L10" s="40"/>
      <c r="M10" s="40"/>
      <c r="N10" s="40"/>
      <c r="O10" s="40"/>
      <c r="P10" s="40"/>
      <c r="Q10" s="40"/>
      <c r="R10" s="40"/>
      <c r="S10" s="40"/>
      <c r="T10" s="41"/>
      <c r="U10" s="42"/>
      <c r="V10" s="42"/>
      <c r="W10" s="43"/>
    </row>
    <row r="11" spans="1:23" ht="15" customHeight="1" thickBot="1" x14ac:dyDescent="0.25">
      <c r="A11" s="45" t="s">
        <v>30</v>
      </c>
      <c r="B11" s="8"/>
      <c r="C11" s="46"/>
      <c r="D11" s="46"/>
      <c r="E11" s="8"/>
      <c r="F11" s="46"/>
      <c r="G11" s="46"/>
      <c r="H11" s="8"/>
      <c r="I11" s="46"/>
      <c r="J11" s="46"/>
      <c r="K11" s="8"/>
      <c r="L11" s="46"/>
      <c r="M11" s="46"/>
      <c r="N11" s="8"/>
      <c r="O11" s="46"/>
      <c r="P11" s="46"/>
      <c r="Q11" s="8"/>
      <c r="R11" s="46"/>
      <c r="S11" s="46"/>
      <c r="T11" s="9"/>
      <c r="U11" s="47"/>
      <c r="V11" s="47"/>
      <c r="W11" s="9"/>
    </row>
    <row r="12" spans="1:23" s="16" customFormat="1" ht="45" customHeight="1" x14ac:dyDescent="0.2">
      <c r="A12" s="10" t="s">
        <v>4</v>
      </c>
      <c r="B12" s="10" t="s">
        <v>5</v>
      </c>
      <c r="C12" s="11" t="s">
        <v>6</v>
      </c>
      <c r="D12" s="11" t="s">
        <v>7</v>
      </c>
      <c r="E12" s="10" t="s">
        <v>8</v>
      </c>
      <c r="F12" s="11" t="s">
        <v>9</v>
      </c>
      <c r="G12" s="11" t="s">
        <v>10</v>
      </c>
      <c r="H12" s="10" t="s">
        <v>11</v>
      </c>
      <c r="I12" s="11" t="s">
        <v>12</v>
      </c>
      <c r="J12" s="11" t="s">
        <v>13</v>
      </c>
      <c r="K12" s="10" t="s">
        <v>14</v>
      </c>
      <c r="L12" s="11" t="s">
        <v>15</v>
      </c>
      <c r="M12" s="11" t="s">
        <v>16</v>
      </c>
      <c r="N12" s="10" t="s">
        <v>17</v>
      </c>
      <c r="O12" s="11" t="s">
        <v>18</v>
      </c>
      <c r="P12" s="11" t="s">
        <v>19</v>
      </c>
      <c r="Q12" s="10" t="s">
        <v>20</v>
      </c>
      <c r="R12" s="11" t="s">
        <v>21</v>
      </c>
      <c r="S12" s="12" t="s">
        <v>22</v>
      </c>
      <c r="T12" s="48" t="s">
        <v>23</v>
      </c>
      <c r="U12" s="49" t="s">
        <v>24</v>
      </c>
      <c r="V12" s="49" t="s">
        <v>25</v>
      </c>
      <c r="W12" s="50" t="s">
        <v>26</v>
      </c>
    </row>
    <row r="13" spans="1:23" ht="15" customHeight="1" x14ac:dyDescent="0.2">
      <c r="A13" s="17" t="s">
        <v>27</v>
      </c>
      <c r="B13" s="18">
        <v>56496.72</v>
      </c>
      <c r="C13" s="19">
        <v>269032</v>
      </c>
      <c r="D13" s="19">
        <v>29351</v>
      </c>
      <c r="E13" s="18">
        <v>447.3</v>
      </c>
      <c r="F13" s="19">
        <v>2130</v>
      </c>
      <c r="G13" s="19">
        <v>202</v>
      </c>
      <c r="H13" s="18">
        <v>1075.2</v>
      </c>
      <c r="I13" s="19">
        <v>5120</v>
      </c>
      <c r="J13" s="19">
        <v>533</v>
      </c>
      <c r="K13" s="18">
        <v>25753.77</v>
      </c>
      <c r="L13" s="19">
        <v>122637</v>
      </c>
      <c r="M13" s="19">
        <v>13539</v>
      </c>
      <c r="N13" s="18">
        <v>0</v>
      </c>
      <c r="O13" s="19">
        <v>0</v>
      </c>
      <c r="P13" s="19">
        <v>0</v>
      </c>
      <c r="Q13" s="18">
        <v>109.5</v>
      </c>
      <c r="R13" s="19">
        <v>146</v>
      </c>
      <c r="S13" s="20">
        <v>19</v>
      </c>
      <c r="T13" s="51">
        <f t="shared" ref="T13:V14" si="2">B13+E13+H13+K13+N13+Q13</f>
        <v>83882.490000000005</v>
      </c>
      <c r="U13" s="19">
        <f t="shared" si="2"/>
        <v>399065</v>
      </c>
      <c r="V13" s="19">
        <f t="shared" si="2"/>
        <v>43644</v>
      </c>
      <c r="W13" s="52">
        <v>73061.64</v>
      </c>
    </row>
    <row r="14" spans="1:23" ht="15" customHeight="1" thickBot="1" x14ac:dyDescent="0.25">
      <c r="A14" s="24" t="s">
        <v>28</v>
      </c>
      <c r="B14" s="25">
        <v>29366.82</v>
      </c>
      <c r="C14" s="26">
        <v>139842</v>
      </c>
      <c r="D14" s="26">
        <v>14726</v>
      </c>
      <c r="E14" s="25">
        <v>138.81</v>
      </c>
      <c r="F14" s="26">
        <v>661</v>
      </c>
      <c r="G14" s="26">
        <v>71</v>
      </c>
      <c r="H14" s="25">
        <v>376.74</v>
      </c>
      <c r="I14" s="26">
        <v>1794</v>
      </c>
      <c r="J14" s="26">
        <v>198</v>
      </c>
      <c r="K14" s="25">
        <v>14251.02</v>
      </c>
      <c r="L14" s="26">
        <v>67862</v>
      </c>
      <c r="M14" s="26">
        <v>6799</v>
      </c>
      <c r="N14" s="25">
        <v>0</v>
      </c>
      <c r="O14" s="26">
        <v>0</v>
      </c>
      <c r="P14" s="26">
        <v>0</v>
      </c>
      <c r="Q14" s="25">
        <v>0</v>
      </c>
      <c r="R14" s="26">
        <v>0</v>
      </c>
      <c r="S14" s="27">
        <v>0</v>
      </c>
      <c r="T14" s="53">
        <f t="shared" si="2"/>
        <v>44133.39</v>
      </c>
      <c r="U14" s="26">
        <f t="shared" si="2"/>
        <v>210159</v>
      </c>
      <c r="V14" s="26">
        <f t="shared" si="2"/>
        <v>21794</v>
      </c>
      <c r="W14" s="54">
        <v>38440.18</v>
      </c>
    </row>
    <row r="15" spans="1:23" s="37" customFormat="1" ht="15" customHeight="1" x14ac:dyDescent="0.2">
      <c r="A15" s="31" t="s">
        <v>29</v>
      </c>
      <c r="B15" s="32">
        <f t="shared" ref="B15:W15" si="3">SUM(B13:B14)</f>
        <v>85863.540000000008</v>
      </c>
      <c r="C15" s="33">
        <f t="shared" si="3"/>
        <v>408874</v>
      </c>
      <c r="D15" s="33">
        <f t="shared" si="3"/>
        <v>44077</v>
      </c>
      <c r="E15" s="32">
        <f t="shared" si="3"/>
        <v>586.11</v>
      </c>
      <c r="F15" s="33">
        <f t="shared" si="3"/>
        <v>2791</v>
      </c>
      <c r="G15" s="33">
        <f t="shared" si="3"/>
        <v>273</v>
      </c>
      <c r="H15" s="32">
        <f t="shared" si="3"/>
        <v>1451.94</v>
      </c>
      <c r="I15" s="33">
        <f t="shared" si="3"/>
        <v>6914</v>
      </c>
      <c r="J15" s="33">
        <f t="shared" si="3"/>
        <v>731</v>
      </c>
      <c r="K15" s="32">
        <f t="shared" si="3"/>
        <v>40004.79</v>
      </c>
      <c r="L15" s="33">
        <f t="shared" si="3"/>
        <v>190499</v>
      </c>
      <c r="M15" s="33">
        <f t="shared" si="3"/>
        <v>20338</v>
      </c>
      <c r="N15" s="32">
        <f t="shared" si="3"/>
        <v>0</v>
      </c>
      <c r="O15" s="33">
        <f t="shared" si="3"/>
        <v>0</v>
      </c>
      <c r="P15" s="33">
        <f t="shared" si="3"/>
        <v>0</v>
      </c>
      <c r="Q15" s="32">
        <f t="shared" si="3"/>
        <v>109.5</v>
      </c>
      <c r="R15" s="33">
        <f t="shared" si="3"/>
        <v>146</v>
      </c>
      <c r="S15" s="33">
        <f t="shared" si="3"/>
        <v>19</v>
      </c>
      <c r="T15" s="34">
        <f t="shared" si="3"/>
        <v>128015.88</v>
      </c>
      <c r="U15" s="35">
        <f t="shared" si="3"/>
        <v>609224</v>
      </c>
      <c r="V15" s="35">
        <f t="shared" si="3"/>
        <v>65438</v>
      </c>
      <c r="W15" s="36">
        <f t="shared" si="3"/>
        <v>111501.82</v>
      </c>
    </row>
    <row r="16" spans="1:23" s="44" customFormat="1" ht="15" customHeight="1" thickBot="1" x14ac:dyDescent="0.25">
      <c r="A16" s="38"/>
      <c r="B16" s="39"/>
      <c r="C16" s="40"/>
      <c r="D16" s="39"/>
      <c r="E16" s="39"/>
      <c r="F16" s="40"/>
      <c r="G16" s="39"/>
      <c r="H16" s="39"/>
      <c r="I16" s="40"/>
      <c r="J16" s="40"/>
      <c r="K16" s="39"/>
      <c r="L16" s="40"/>
      <c r="M16" s="40"/>
      <c r="N16" s="40"/>
      <c r="O16" s="40"/>
      <c r="P16" s="40"/>
      <c r="Q16" s="40"/>
      <c r="R16" s="40"/>
      <c r="S16" s="40"/>
      <c r="T16" s="41"/>
      <c r="U16" s="42"/>
      <c r="V16" s="42"/>
      <c r="W16" s="43"/>
    </row>
    <row r="17" spans="1:23" ht="15" customHeight="1" thickBot="1" x14ac:dyDescent="0.25">
      <c r="A17" s="55" t="s">
        <v>31</v>
      </c>
      <c r="B17" s="8"/>
      <c r="C17" s="46"/>
      <c r="D17" s="46"/>
      <c r="E17" s="8"/>
      <c r="F17" s="46"/>
      <c r="G17" s="46"/>
      <c r="H17" s="8"/>
      <c r="I17" s="46"/>
      <c r="J17" s="46"/>
      <c r="K17" s="8"/>
      <c r="L17" s="46"/>
      <c r="M17" s="46"/>
      <c r="N17" s="8"/>
      <c r="O17" s="46"/>
      <c r="P17" s="46"/>
      <c r="Q17" s="8"/>
      <c r="R17" s="46"/>
      <c r="S17" s="46"/>
      <c r="T17" s="9"/>
      <c r="U17" s="47"/>
      <c r="V17" s="47"/>
      <c r="W17" s="9"/>
    </row>
    <row r="18" spans="1:23" s="16" customFormat="1" ht="45" customHeight="1" x14ac:dyDescent="0.2">
      <c r="A18" s="10" t="s">
        <v>4</v>
      </c>
      <c r="B18" s="10" t="s">
        <v>5</v>
      </c>
      <c r="C18" s="11" t="s">
        <v>6</v>
      </c>
      <c r="D18" s="11" t="s">
        <v>7</v>
      </c>
      <c r="E18" s="10" t="s">
        <v>8</v>
      </c>
      <c r="F18" s="11" t="s">
        <v>9</v>
      </c>
      <c r="G18" s="11" t="s">
        <v>10</v>
      </c>
      <c r="H18" s="10" t="s">
        <v>11</v>
      </c>
      <c r="I18" s="11" t="s">
        <v>12</v>
      </c>
      <c r="J18" s="11" t="s">
        <v>13</v>
      </c>
      <c r="K18" s="10" t="s">
        <v>14</v>
      </c>
      <c r="L18" s="11" t="s">
        <v>15</v>
      </c>
      <c r="M18" s="11" t="s">
        <v>16</v>
      </c>
      <c r="N18" s="10" t="s">
        <v>17</v>
      </c>
      <c r="O18" s="11" t="s">
        <v>18</v>
      </c>
      <c r="P18" s="11" t="s">
        <v>19</v>
      </c>
      <c r="Q18" s="10" t="s">
        <v>20</v>
      </c>
      <c r="R18" s="11" t="s">
        <v>21</v>
      </c>
      <c r="S18" s="12" t="s">
        <v>22</v>
      </c>
      <c r="T18" s="48" t="s">
        <v>23</v>
      </c>
      <c r="U18" s="49" t="s">
        <v>24</v>
      </c>
      <c r="V18" s="49" t="s">
        <v>25</v>
      </c>
      <c r="W18" s="56" t="s">
        <v>26</v>
      </c>
    </row>
    <row r="19" spans="1:23" ht="15" customHeight="1" x14ac:dyDescent="0.2">
      <c r="A19" s="17" t="s">
        <v>27</v>
      </c>
      <c r="B19" s="18">
        <v>944</v>
      </c>
      <c r="C19" s="19">
        <v>3776</v>
      </c>
      <c r="D19" s="19">
        <v>836</v>
      </c>
      <c r="E19" s="18">
        <v>0.5</v>
      </c>
      <c r="F19" s="19">
        <v>2</v>
      </c>
      <c r="G19" s="19">
        <v>1</v>
      </c>
      <c r="H19" s="18">
        <v>0</v>
      </c>
      <c r="I19" s="19">
        <v>0</v>
      </c>
      <c r="J19" s="19">
        <v>0</v>
      </c>
      <c r="K19" s="18">
        <v>5.75</v>
      </c>
      <c r="L19" s="19">
        <v>23</v>
      </c>
      <c r="M19" s="19">
        <v>4</v>
      </c>
      <c r="N19" s="18">
        <v>0</v>
      </c>
      <c r="O19" s="19">
        <v>0</v>
      </c>
      <c r="P19" s="19">
        <v>0</v>
      </c>
      <c r="Q19" s="18">
        <v>0</v>
      </c>
      <c r="R19" s="19">
        <v>0</v>
      </c>
      <c r="S19" s="20">
        <v>0</v>
      </c>
      <c r="T19" s="51">
        <f t="shared" ref="T19:V20" si="4">B19+E19+H19+K19+N19+Q19</f>
        <v>950.25</v>
      </c>
      <c r="U19" s="19">
        <f t="shared" si="4"/>
        <v>3801</v>
      </c>
      <c r="V19" s="19">
        <f t="shared" si="4"/>
        <v>841</v>
      </c>
      <c r="W19" s="52">
        <v>827.67</v>
      </c>
    </row>
    <row r="20" spans="1:23" ht="15" customHeight="1" thickBot="1" x14ac:dyDescent="0.25">
      <c r="A20" s="24" t="s">
        <v>28</v>
      </c>
      <c r="B20" s="25">
        <v>223.25</v>
      </c>
      <c r="C20" s="26">
        <v>893</v>
      </c>
      <c r="D20" s="26">
        <v>150</v>
      </c>
      <c r="E20" s="25">
        <v>0</v>
      </c>
      <c r="F20" s="26">
        <v>0</v>
      </c>
      <c r="G20" s="26">
        <v>0</v>
      </c>
      <c r="H20" s="25">
        <v>0</v>
      </c>
      <c r="I20" s="26">
        <v>0</v>
      </c>
      <c r="J20" s="26">
        <v>0</v>
      </c>
      <c r="K20" s="25">
        <v>3.75</v>
      </c>
      <c r="L20" s="26">
        <v>15</v>
      </c>
      <c r="M20" s="26">
        <v>1</v>
      </c>
      <c r="N20" s="25">
        <v>0</v>
      </c>
      <c r="O20" s="26">
        <v>0</v>
      </c>
      <c r="P20" s="26">
        <v>0</v>
      </c>
      <c r="Q20" s="25">
        <v>0</v>
      </c>
      <c r="R20" s="26">
        <v>0</v>
      </c>
      <c r="S20" s="27">
        <v>0</v>
      </c>
      <c r="T20" s="53">
        <f t="shared" si="4"/>
        <v>227</v>
      </c>
      <c r="U20" s="26">
        <f t="shared" si="4"/>
        <v>908</v>
      </c>
      <c r="V20" s="26">
        <f t="shared" si="4"/>
        <v>151</v>
      </c>
      <c r="W20" s="54">
        <v>197.72</v>
      </c>
    </row>
    <row r="21" spans="1:23" s="37" customFormat="1" ht="15" customHeight="1" x14ac:dyDescent="0.2">
      <c r="A21" s="31" t="s">
        <v>29</v>
      </c>
      <c r="B21" s="32">
        <f t="shared" ref="B21:W21" si="5">SUM(B19:B20)</f>
        <v>1167.25</v>
      </c>
      <c r="C21" s="33">
        <f t="shared" si="5"/>
        <v>4669</v>
      </c>
      <c r="D21" s="33">
        <f t="shared" si="5"/>
        <v>986</v>
      </c>
      <c r="E21" s="32">
        <f t="shared" si="5"/>
        <v>0.5</v>
      </c>
      <c r="F21" s="33">
        <f t="shared" si="5"/>
        <v>2</v>
      </c>
      <c r="G21" s="33">
        <f t="shared" si="5"/>
        <v>1</v>
      </c>
      <c r="H21" s="32">
        <f t="shared" si="5"/>
        <v>0</v>
      </c>
      <c r="I21" s="33">
        <f t="shared" si="5"/>
        <v>0</v>
      </c>
      <c r="J21" s="33">
        <f t="shared" si="5"/>
        <v>0</v>
      </c>
      <c r="K21" s="32">
        <f t="shared" si="5"/>
        <v>9.5</v>
      </c>
      <c r="L21" s="33">
        <f t="shared" si="5"/>
        <v>38</v>
      </c>
      <c r="M21" s="33">
        <f t="shared" si="5"/>
        <v>5</v>
      </c>
      <c r="N21" s="32">
        <f t="shared" si="5"/>
        <v>0</v>
      </c>
      <c r="O21" s="33">
        <f t="shared" si="5"/>
        <v>0</v>
      </c>
      <c r="P21" s="33">
        <f t="shared" si="5"/>
        <v>0</v>
      </c>
      <c r="Q21" s="32">
        <f t="shared" si="5"/>
        <v>0</v>
      </c>
      <c r="R21" s="33">
        <f t="shared" si="5"/>
        <v>0</v>
      </c>
      <c r="S21" s="33">
        <f t="shared" si="5"/>
        <v>0</v>
      </c>
      <c r="T21" s="34">
        <f t="shared" si="5"/>
        <v>1177.25</v>
      </c>
      <c r="U21" s="35">
        <f t="shared" si="5"/>
        <v>4709</v>
      </c>
      <c r="V21" s="35">
        <f t="shared" si="5"/>
        <v>992</v>
      </c>
      <c r="W21" s="36">
        <f t="shared" si="5"/>
        <v>1025.3899999999999</v>
      </c>
    </row>
    <row r="22" spans="1:23" s="61" customFormat="1" ht="15" customHeight="1" thickBot="1" x14ac:dyDescent="0.25">
      <c r="A22" s="38"/>
      <c r="B22" s="57"/>
      <c r="C22" s="40"/>
      <c r="D22" s="58"/>
      <c r="E22" s="57"/>
      <c r="F22" s="58"/>
      <c r="G22" s="58"/>
      <c r="H22" s="57"/>
      <c r="I22" s="58"/>
      <c r="J22" s="58"/>
      <c r="K22" s="57"/>
      <c r="L22" s="40"/>
      <c r="M22" s="58"/>
      <c r="N22" s="57"/>
      <c r="O22" s="58"/>
      <c r="P22" s="58"/>
      <c r="Q22" s="57"/>
      <c r="R22" s="58"/>
      <c r="S22" s="58"/>
      <c r="T22" s="59"/>
      <c r="U22" s="60"/>
      <c r="V22" s="60"/>
      <c r="W22" s="43"/>
    </row>
    <row r="23" spans="1:23" ht="15" customHeight="1" x14ac:dyDescent="0.2">
      <c r="A23" s="31"/>
      <c r="B23" s="62"/>
      <c r="C23" s="63"/>
      <c r="D23" s="63"/>
      <c r="E23" s="64"/>
      <c r="F23" s="63"/>
      <c r="G23" s="63"/>
      <c r="H23" s="64"/>
      <c r="I23" s="63"/>
      <c r="J23" s="63"/>
      <c r="K23" s="64"/>
      <c r="L23" s="63"/>
      <c r="M23" s="63"/>
      <c r="N23" s="64"/>
      <c r="O23" s="63"/>
      <c r="P23" s="63"/>
      <c r="Q23" s="64"/>
      <c r="R23" s="63"/>
      <c r="S23" s="63"/>
      <c r="T23" s="64"/>
      <c r="U23" s="63"/>
      <c r="V23" s="63"/>
      <c r="W23" s="64"/>
    </row>
    <row r="24" spans="1:23" s="37" customFormat="1" ht="15" customHeight="1" x14ac:dyDescent="0.2">
      <c r="A24" s="31" t="s">
        <v>32</v>
      </c>
      <c r="B24" s="32">
        <f>B9+B15+B21</f>
        <v>149063.74</v>
      </c>
      <c r="C24" s="33">
        <f t="shared" ref="C24:W24" si="6">C9+C15+C21</f>
        <v>708938</v>
      </c>
      <c r="D24" s="33">
        <f t="shared" si="6"/>
        <v>83671</v>
      </c>
      <c r="E24" s="32">
        <f t="shared" si="6"/>
        <v>1092.5</v>
      </c>
      <c r="F24" s="33">
        <f t="shared" si="6"/>
        <v>5202</v>
      </c>
      <c r="G24" s="33">
        <f t="shared" si="6"/>
        <v>579</v>
      </c>
      <c r="H24" s="32">
        <f t="shared" si="6"/>
        <v>2559.06</v>
      </c>
      <c r="I24" s="33">
        <f t="shared" si="6"/>
        <v>12186</v>
      </c>
      <c r="J24" s="33">
        <f t="shared" si="6"/>
        <v>1391</v>
      </c>
      <c r="K24" s="32">
        <f t="shared" si="6"/>
        <v>68750.899999999994</v>
      </c>
      <c r="L24" s="33">
        <f t="shared" si="6"/>
        <v>327378</v>
      </c>
      <c r="M24" s="33">
        <f t="shared" si="6"/>
        <v>38088</v>
      </c>
      <c r="N24" s="32">
        <f t="shared" si="6"/>
        <v>0</v>
      </c>
      <c r="O24" s="33">
        <f t="shared" si="6"/>
        <v>0</v>
      </c>
      <c r="P24" s="33">
        <f t="shared" si="6"/>
        <v>0</v>
      </c>
      <c r="Q24" s="32">
        <f t="shared" si="6"/>
        <v>1553.25</v>
      </c>
      <c r="R24" s="33">
        <f t="shared" si="6"/>
        <v>2071</v>
      </c>
      <c r="S24" s="33">
        <f t="shared" si="6"/>
        <v>308</v>
      </c>
      <c r="T24" s="32">
        <f t="shared" si="6"/>
        <v>223019.45</v>
      </c>
      <c r="U24" s="33">
        <f t="shared" si="6"/>
        <v>1055775</v>
      </c>
      <c r="V24" s="33">
        <f t="shared" si="6"/>
        <v>124037</v>
      </c>
      <c r="W24" s="32">
        <f t="shared" si="6"/>
        <v>194249.93000000002</v>
      </c>
    </row>
    <row r="25" spans="1:23" ht="15" customHeight="1" x14ac:dyDescent="0.2">
      <c r="O25" s="66"/>
      <c r="P25" s="66"/>
      <c r="W25" s="67"/>
    </row>
    <row r="26" spans="1:23" ht="15" customHeight="1" x14ac:dyDescent="0.2">
      <c r="A26" s="68" t="s">
        <v>33</v>
      </c>
      <c r="B26" s="69"/>
      <c r="C26" s="69"/>
      <c r="D26" s="69"/>
    </row>
    <row r="27" spans="1:23" ht="15" customHeight="1" x14ac:dyDescent="0.2"/>
    <row r="28" spans="1:23" ht="15" customHeight="1" x14ac:dyDescent="0.2">
      <c r="A28" s="70" t="s">
        <v>34</v>
      </c>
      <c r="B28" s="70" t="s">
        <v>35</v>
      </c>
      <c r="C28" s="71" t="s">
        <v>36</v>
      </c>
      <c r="D28" s="72" t="s">
        <v>26</v>
      </c>
    </row>
    <row r="29" spans="1:23" ht="15" customHeight="1" x14ac:dyDescent="0.2">
      <c r="A29" s="73" t="s">
        <v>37</v>
      </c>
      <c r="B29" s="74"/>
      <c r="C29" s="75">
        <v>0</v>
      </c>
      <c r="D29" s="75">
        <v>0</v>
      </c>
    </row>
    <row r="30" spans="1:23" ht="15" customHeight="1" x14ac:dyDescent="0.2">
      <c r="A30" s="73" t="s">
        <v>38</v>
      </c>
      <c r="B30" s="74"/>
      <c r="C30" s="75">
        <v>0</v>
      </c>
      <c r="D30" s="75">
        <v>0</v>
      </c>
    </row>
    <row r="31" spans="1:23" ht="15" customHeight="1" x14ac:dyDescent="0.2">
      <c r="A31" s="73" t="s">
        <v>39</v>
      </c>
      <c r="B31" s="76">
        <v>0</v>
      </c>
      <c r="C31" s="75">
        <v>0</v>
      </c>
      <c r="D31" s="75">
        <v>0</v>
      </c>
    </row>
    <row r="32" spans="1:23" ht="15" customHeight="1" x14ac:dyDescent="0.2">
      <c r="A32" s="73" t="s">
        <v>40</v>
      </c>
      <c r="B32" s="76">
        <v>0</v>
      </c>
      <c r="C32" s="77"/>
      <c r="D32" s="75">
        <v>0</v>
      </c>
    </row>
    <row r="33" spans="1:23" ht="15" customHeight="1" x14ac:dyDescent="0.2">
      <c r="A33" s="73" t="s">
        <v>41</v>
      </c>
      <c r="B33" s="76">
        <v>0</v>
      </c>
      <c r="C33" s="77"/>
      <c r="D33" s="75">
        <v>0</v>
      </c>
    </row>
    <row r="34" spans="1:23" ht="15" customHeight="1" x14ac:dyDescent="0.2">
      <c r="A34" s="73" t="s">
        <v>42</v>
      </c>
      <c r="B34" s="76">
        <v>0</v>
      </c>
      <c r="C34" s="75">
        <v>0</v>
      </c>
      <c r="D34" s="75">
        <v>0</v>
      </c>
    </row>
    <row r="35" spans="1:23" ht="15" customHeight="1" x14ac:dyDescent="0.2">
      <c r="A35" s="73" t="s">
        <v>43</v>
      </c>
      <c r="B35" s="76">
        <v>0</v>
      </c>
      <c r="C35" s="75">
        <v>0</v>
      </c>
      <c r="D35" s="75">
        <v>0</v>
      </c>
    </row>
    <row r="36" spans="1:23" ht="15" customHeight="1" x14ac:dyDescent="0.2">
      <c r="A36" s="73" t="s">
        <v>44</v>
      </c>
      <c r="B36" s="76">
        <v>0</v>
      </c>
      <c r="C36" s="75">
        <v>0</v>
      </c>
      <c r="D36" s="75">
        <v>0</v>
      </c>
    </row>
    <row r="37" spans="1:23" ht="15" customHeight="1" x14ac:dyDescent="0.2">
      <c r="A37" s="73" t="s">
        <v>45</v>
      </c>
      <c r="B37" s="76">
        <v>0</v>
      </c>
      <c r="C37" s="75">
        <v>0</v>
      </c>
      <c r="D37" s="75">
        <v>0</v>
      </c>
    </row>
    <row r="38" spans="1:23" ht="15" customHeight="1" x14ac:dyDescent="0.2">
      <c r="A38" s="73" t="s">
        <v>46</v>
      </c>
      <c r="B38" s="76">
        <v>0</v>
      </c>
      <c r="C38" s="77"/>
      <c r="D38" s="75">
        <v>0</v>
      </c>
    </row>
    <row r="39" spans="1:23" ht="15" customHeight="1" x14ac:dyDescent="0.2">
      <c r="A39" s="73" t="s">
        <v>47</v>
      </c>
      <c r="B39" s="76">
        <v>0</v>
      </c>
      <c r="C39" s="75">
        <v>0</v>
      </c>
      <c r="D39" s="75">
        <v>0</v>
      </c>
    </row>
    <row r="40" spans="1:23" ht="15" customHeight="1" x14ac:dyDescent="0.2">
      <c r="A40" s="73" t="s">
        <v>48</v>
      </c>
      <c r="B40" s="76">
        <v>0</v>
      </c>
      <c r="C40" s="75">
        <v>0</v>
      </c>
      <c r="D40" s="75">
        <v>0</v>
      </c>
    </row>
    <row r="41" spans="1:23" ht="15" customHeight="1" x14ac:dyDescent="0.2">
      <c r="A41" s="73" t="s">
        <v>49</v>
      </c>
      <c r="B41" s="76">
        <v>0</v>
      </c>
      <c r="C41" s="75">
        <v>0</v>
      </c>
      <c r="D41" s="75">
        <v>0</v>
      </c>
    </row>
    <row r="42" spans="1:23" ht="15" customHeight="1" x14ac:dyDescent="0.2">
      <c r="A42" s="73" t="s">
        <v>50</v>
      </c>
      <c r="B42" s="76">
        <v>0</v>
      </c>
      <c r="C42" s="75">
        <v>0</v>
      </c>
      <c r="D42" s="75">
        <v>0</v>
      </c>
    </row>
    <row r="43" spans="1:23" s="37" customFormat="1" ht="15" customHeight="1" x14ac:dyDescent="0.2">
      <c r="A43" s="78"/>
      <c r="B43" s="78" t="s">
        <v>29</v>
      </c>
      <c r="C43" s="32">
        <f>SUM(C29:C42)</f>
        <v>0</v>
      </c>
      <c r="D43" s="32">
        <f>SUM(D29:D42)</f>
        <v>0</v>
      </c>
    </row>
    <row r="44" spans="1:23" ht="15" customHeight="1" thickBot="1" x14ac:dyDescent="0.25"/>
    <row r="45" spans="1:23" ht="15" customHeight="1" thickTop="1" x14ac:dyDescent="0.2">
      <c r="A45" s="79"/>
      <c r="B45" s="80"/>
      <c r="C45" s="79"/>
      <c r="D45" s="79"/>
      <c r="E45" s="79"/>
      <c r="F45" s="79"/>
      <c r="G45" s="79"/>
      <c r="H45" s="79"/>
      <c r="I45" s="79"/>
      <c r="J45" s="79"/>
      <c r="K45" s="79"/>
      <c r="L45" s="79"/>
      <c r="M45" s="79"/>
      <c r="N45" s="79"/>
      <c r="O45" s="79"/>
      <c r="P45" s="79"/>
      <c r="Q45" s="79"/>
      <c r="R45" s="79"/>
      <c r="S45" s="79"/>
      <c r="T45" s="79"/>
      <c r="U45" s="79"/>
      <c r="V45" s="79"/>
      <c r="W45" s="79"/>
    </row>
    <row r="46" spans="1:23" ht="15" customHeight="1" x14ac:dyDescent="0.2">
      <c r="A46" s="81" t="s">
        <v>51</v>
      </c>
      <c r="B46" s="82">
        <f>T24+C43</f>
        <v>223019.45</v>
      </c>
      <c r="C46" s="83"/>
      <c r="D46" s="83"/>
      <c r="E46" s="83"/>
      <c r="F46" s="83"/>
    </row>
    <row r="47" spans="1:23" ht="15" customHeight="1" x14ac:dyDescent="0.2">
      <c r="A47" s="37"/>
      <c r="B47" s="37"/>
    </row>
    <row r="48" spans="1:23" ht="15" customHeight="1" x14ac:dyDescent="0.2">
      <c r="A48" s="1" t="s">
        <v>52</v>
      </c>
      <c r="B48" s="84">
        <f>W24+D43</f>
        <v>194249.93000000002</v>
      </c>
      <c r="C48" s="83"/>
      <c r="D48" s="85"/>
      <c r="E48" s="83"/>
      <c r="F48" s="83"/>
    </row>
    <row r="49" spans="1:7" ht="15" customHeight="1" x14ac:dyDescent="0.2">
      <c r="A49" s="37"/>
      <c r="B49" s="37"/>
    </row>
    <row r="50" spans="1:7" ht="15" customHeight="1" x14ac:dyDescent="0.2">
      <c r="A50" s="86" t="s">
        <v>53</v>
      </c>
      <c r="B50" s="87">
        <v>208333.33</v>
      </c>
    </row>
    <row r="51" spans="1:7" ht="15" customHeight="1" x14ac:dyDescent="0.2">
      <c r="A51" s="88"/>
      <c r="B51" s="88"/>
      <c r="D51" s="83"/>
      <c r="E51" s="83"/>
      <c r="F51" s="83"/>
      <c r="G51" s="83"/>
    </row>
    <row r="52" spans="1:7" ht="15" customHeight="1" x14ac:dyDescent="0.2">
      <c r="A52" s="89" t="s">
        <v>54</v>
      </c>
      <c r="B52" s="90">
        <f>B48</f>
        <v>194249.93000000002</v>
      </c>
      <c r="C52" s="65"/>
      <c r="D52" s="91"/>
      <c r="E52" s="92"/>
    </row>
    <row r="53" spans="1:7" ht="15" customHeight="1" x14ac:dyDescent="0.2"/>
    <row r="54" spans="1:7" ht="15" customHeight="1" x14ac:dyDescent="0.2">
      <c r="A54" s="93" t="s">
        <v>55</v>
      </c>
      <c r="B54" s="94" t="s">
        <v>36</v>
      </c>
      <c r="C54" s="93" t="s">
        <v>56</v>
      </c>
      <c r="D54" s="93" t="s">
        <v>57</v>
      </c>
      <c r="E54" s="95" t="s">
        <v>26</v>
      </c>
    </row>
    <row r="55" spans="1:7" ht="15" customHeight="1" x14ac:dyDescent="0.2">
      <c r="A55" s="96" t="s">
        <v>31</v>
      </c>
      <c r="B55" s="97">
        <f>SUM(B56:B61)</f>
        <v>1177.25</v>
      </c>
      <c r="C55" s="98">
        <f>SUM(C56:C61)</f>
        <v>4709</v>
      </c>
      <c r="D55" s="98">
        <f>SUM(D56:D61)</f>
        <v>992</v>
      </c>
      <c r="E55" s="97">
        <f>SUM(E56:E61)</f>
        <v>1025.3799999999999</v>
      </c>
      <c r="F55" s="67"/>
    </row>
    <row r="56" spans="1:7" ht="15" customHeight="1" x14ac:dyDescent="0.2">
      <c r="A56" s="99" t="s">
        <v>58</v>
      </c>
      <c r="B56" s="100">
        <v>0</v>
      </c>
      <c r="C56" s="101">
        <v>0</v>
      </c>
      <c r="D56" s="101">
        <v>0</v>
      </c>
      <c r="E56" s="100">
        <v>0</v>
      </c>
    </row>
    <row r="57" spans="1:7" ht="15" customHeight="1" x14ac:dyDescent="0.2">
      <c r="A57" s="99" t="s">
        <v>59</v>
      </c>
      <c r="B57" s="100">
        <v>0</v>
      </c>
      <c r="C57" s="101">
        <v>0</v>
      </c>
      <c r="D57" s="101">
        <v>0</v>
      </c>
      <c r="E57" s="100">
        <v>0</v>
      </c>
    </row>
    <row r="58" spans="1:7" ht="15" customHeight="1" x14ac:dyDescent="0.2">
      <c r="A58" s="99" t="s">
        <v>60</v>
      </c>
      <c r="B58" s="100">
        <f>K21</f>
        <v>9.5</v>
      </c>
      <c r="C58" s="101">
        <f>L21</f>
        <v>38</v>
      </c>
      <c r="D58" s="101">
        <f>M21</f>
        <v>5</v>
      </c>
      <c r="E58" s="100">
        <v>8.27</v>
      </c>
    </row>
    <row r="59" spans="1:7" ht="15" customHeight="1" x14ac:dyDescent="0.2">
      <c r="A59" s="99" t="s">
        <v>61</v>
      </c>
      <c r="B59" s="100">
        <f>E21</f>
        <v>0.5</v>
      </c>
      <c r="C59" s="101">
        <f>F21</f>
        <v>2</v>
      </c>
      <c r="D59" s="101">
        <f>G21</f>
        <v>1</v>
      </c>
      <c r="E59" s="100">
        <v>0.44</v>
      </c>
    </row>
    <row r="60" spans="1:7" ht="15" customHeight="1" x14ac:dyDescent="0.2">
      <c r="A60" s="99" t="s">
        <v>62</v>
      </c>
      <c r="B60" s="100">
        <v>0</v>
      </c>
      <c r="C60" s="101">
        <v>0</v>
      </c>
      <c r="D60" s="101">
        <v>0</v>
      </c>
      <c r="E60" s="100">
        <v>0</v>
      </c>
    </row>
    <row r="61" spans="1:7" ht="15" customHeight="1" x14ac:dyDescent="0.2">
      <c r="A61" s="99" t="s">
        <v>63</v>
      </c>
      <c r="B61" s="100">
        <f>B21</f>
        <v>1167.25</v>
      </c>
      <c r="C61" s="101">
        <f>C21</f>
        <v>4669</v>
      </c>
      <c r="D61" s="101">
        <f>D21</f>
        <v>986</v>
      </c>
      <c r="E61" s="100">
        <v>1016.67</v>
      </c>
    </row>
    <row r="62" spans="1:7" ht="15" customHeight="1" x14ac:dyDescent="0.2">
      <c r="A62" s="96" t="s">
        <v>30</v>
      </c>
      <c r="B62" s="97">
        <f>SUM(B63:B68)</f>
        <v>128015.88</v>
      </c>
      <c r="C62" s="98">
        <f>SUM(C63:C68)</f>
        <v>609224</v>
      </c>
      <c r="D62" s="98">
        <f>SUM(D63:D68)</f>
        <v>65438</v>
      </c>
      <c r="E62" s="97">
        <f>SUM(E63:E68)</f>
        <v>111501.82</v>
      </c>
      <c r="F62" s="67"/>
    </row>
    <row r="63" spans="1:7" ht="15" customHeight="1" x14ac:dyDescent="0.2">
      <c r="A63" s="99" t="s">
        <v>58</v>
      </c>
      <c r="B63" s="100">
        <f>H15</f>
        <v>1451.94</v>
      </c>
      <c r="C63" s="101">
        <f>I15</f>
        <v>6914</v>
      </c>
      <c r="D63" s="101">
        <f>J15</f>
        <v>731</v>
      </c>
      <c r="E63" s="100">
        <v>1264.6400000000001</v>
      </c>
    </row>
    <row r="64" spans="1:7" ht="15" customHeight="1" x14ac:dyDescent="0.2">
      <c r="A64" s="99" t="s">
        <v>59</v>
      </c>
      <c r="B64" s="100">
        <f>Q15</f>
        <v>109.5</v>
      </c>
      <c r="C64" s="101">
        <f>R15</f>
        <v>146</v>
      </c>
      <c r="D64" s="101">
        <f>S15</f>
        <v>19</v>
      </c>
      <c r="E64" s="100">
        <v>95.37</v>
      </c>
    </row>
    <row r="65" spans="1:6" ht="15" customHeight="1" x14ac:dyDescent="0.2">
      <c r="A65" s="99" t="s">
        <v>60</v>
      </c>
      <c r="B65" s="100">
        <f>K15</f>
        <v>40004.79</v>
      </c>
      <c r="C65" s="101">
        <f>L15</f>
        <v>190499</v>
      </c>
      <c r="D65" s="101">
        <f>M15</f>
        <v>20338</v>
      </c>
      <c r="E65" s="100">
        <v>34844.17</v>
      </c>
    </row>
    <row r="66" spans="1:6" ht="15" customHeight="1" x14ac:dyDescent="0.2">
      <c r="A66" s="99" t="s">
        <v>61</v>
      </c>
      <c r="B66" s="100">
        <f>E15</f>
        <v>586.11</v>
      </c>
      <c r="C66" s="101">
        <f>F15</f>
        <v>2791</v>
      </c>
      <c r="D66" s="101">
        <f>G15</f>
        <v>273</v>
      </c>
      <c r="E66" s="100">
        <v>510.5</v>
      </c>
    </row>
    <row r="67" spans="1:6" ht="15" customHeight="1" x14ac:dyDescent="0.2">
      <c r="A67" s="99" t="s">
        <v>62</v>
      </c>
      <c r="B67" s="100">
        <f>N15</f>
        <v>0</v>
      </c>
      <c r="C67" s="101">
        <f>O15</f>
        <v>0</v>
      </c>
      <c r="D67" s="101">
        <f>P15</f>
        <v>0</v>
      </c>
      <c r="E67" s="100">
        <v>0</v>
      </c>
    </row>
    <row r="68" spans="1:6" ht="15" customHeight="1" x14ac:dyDescent="0.2">
      <c r="A68" s="99" t="s">
        <v>63</v>
      </c>
      <c r="B68" s="100">
        <f>B15</f>
        <v>85863.540000000008</v>
      </c>
      <c r="C68" s="101">
        <f>C15</f>
        <v>408874</v>
      </c>
      <c r="D68" s="101">
        <f>D15</f>
        <v>44077</v>
      </c>
      <c r="E68" s="100">
        <v>74787.14</v>
      </c>
    </row>
    <row r="69" spans="1:6" ht="15" customHeight="1" x14ac:dyDescent="0.2">
      <c r="A69" s="96" t="s">
        <v>3</v>
      </c>
      <c r="B69" s="97">
        <f>SUM(B70:B75)</f>
        <v>93826.319999999992</v>
      </c>
      <c r="C69" s="98">
        <f>SUM(C70:C75)</f>
        <v>441842</v>
      </c>
      <c r="D69" s="98">
        <f>SUM(D70:D75)</f>
        <v>57607</v>
      </c>
      <c r="E69" s="97">
        <f>SUM(E70:E75)</f>
        <v>81722.73</v>
      </c>
      <c r="F69" s="67"/>
    </row>
    <row r="70" spans="1:6" ht="15" customHeight="1" x14ac:dyDescent="0.2">
      <c r="A70" s="99" t="s">
        <v>58</v>
      </c>
      <c r="B70" s="100">
        <f>H9</f>
        <v>1107.1199999999999</v>
      </c>
      <c r="C70" s="101">
        <f>I9</f>
        <v>5272</v>
      </c>
      <c r="D70" s="101">
        <f>J9</f>
        <v>660</v>
      </c>
      <c r="E70" s="100">
        <v>964.3</v>
      </c>
    </row>
    <row r="71" spans="1:6" ht="15" customHeight="1" x14ac:dyDescent="0.2">
      <c r="A71" s="99" t="s">
        <v>59</v>
      </c>
      <c r="B71" s="100">
        <f>Q9</f>
        <v>1443.75</v>
      </c>
      <c r="C71" s="101">
        <f>R9</f>
        <v>1925</v>
      </c>
      <c r="D71" s="101">
        <f>S9</f>
        <v>289</v>
      </c>
      <c r="E71" s="100">
        <v>1257.51</v>
      </c>
    </row>
    <row r="72" spans="1:6" ht="15" customHeight="1" x14ac:dyDescent="0.2">
      <c r="A72" s="99" t="s">
        <v>60</v>
      </c>
      <c r="B72" s="100">
        <f>K9</f>
        <v>28736.61</v>
      </c>
      <c r="C72" s="101">
        <f>L9</f>
        <v>136841</v>
      </c>
      <c r="D72" s="101">
        <f>M9</f>
        <v>17745</v>
      </c>
      <c r="E72" s="100">
        <v>25029.59</v>
      </c>
    </row>
    <row r="73" spans="1:6" ht="15" customHeight="1" x14ac:dyDescent="0.2">
      <c r="A73" s="99" t="s">
        <v>61</v>
      </c>
      <c r="B73" s="100">
        <f>E9</f>
        <v>505.89</v>
      </c>
      <c r="C73" s="101">
        <f>F9</f>
        <v>2409</v>
      </c>
      <c r="D73" s="101">
        <f>G9</f>
        <v>305</v>
      </c>
      <c r="E73" s="100">
        <v>440.63</v>
      </c>
    </row>
    <row r="74" spans="1:6" ht="15" customHeight="1" x14ac:dyDescent="0.2">
      <c r="A74" s="99" t="s">
        <v>62</v>
      </c>
      <c r="B74" s="100">
        <f>N9</f>
        <v>0</v>
      </c>
      <c r="C74" s="101">
        <f>O9</f>
        <v>0</v>
      </c>
      <c r="D74" s="101">
        <f>P9</f>
        <v>0</v>
      </c>
      <c r="E74" s="100">
        <v>0</v>
      </c>
    </row>
    <row r="75" spans="1:6" ht="15" customHeight="1" x14ac:dyDescent="0.2">
      <c r="A75" s="99" t="s">
        <v>63</v>
      </c>
      <c r="B75" s="100">
        <f>B9</f>
        <v>62032.95</v>
      </c>
      <c r="C75" s="101">
        <f>C9</f>
        <v>295395</v>
      </c>
      <c r="D75" s="101">
        <f>D9</f>
        <v>38608</v>
      </c>
      <c r="E75" s="100">
        <v>54030.7</v>
      </c>
    </row>
    <row r="76" spans="1:6" ht="15" customHeight="1" x14ac:dyDescent="0.2">
      <c r="A76" s="1" t="s">
        <v>64</v>
      </c>
      <c r="B76" s="84">
        <f>B55+B62+B69</f>
        <v>223019.45</v>
      </c>
      <c r="C76" s="102">
        <f>C55+C62+C69</f>
        <v>1055775</v>
      </c>
      <c r="D76" s="102">
        <f>D55+D62+D69</f>
        <v>124037</v>
      </c>
      <c r="E76" s="84">
        <f>E55+E62+E69</f>
        <v>194249.93</v>
      </c>
      <c r="F76" s="67"/>
    </row>
  </sheetData>
  <sheetProtection algorithmName="SHA-512" hashValue="uocYyNFwMI8/wgjL4IxmPjTJ7FCjpddronDaSy1Vs3CGBfEmH1Tu1FjN6Z4kgIhlBK42BJiHQPyrTA+ZvcGaTw==" saltValue="5wgn2md/JhFlLZE+um+mig==" spinCount="100000" sheet="1" objects="1" scenarios="1" selectLockedCells="1" selectUnlockedCell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977305653401E4496DD67AD521CAE97" ma:contentTypeVersion="8" ma:contentTypeDescription="Create a new document." ma:contentTypeScope="" ma:versionID="82bcb3231e3f419d74587bae22d15b08">
  <xsd:schema xmlns:xsd="http://www.w3.org/2001/XMLSchema" xmlns:xs="http://www.w3.org/2001/XMLSchema" xmlns:p="http://schemas.microsoft.com/office/2006/metadata/properties" xmlns:ns2="bda349ec-7f3f-4295-810d-65f0b9040d78" targetNamespace="http://schemas.microsoft.com/office/2006/metadata/properties" ma:root="true" ma:fieldsID="478f45ad4bdef120622f7568c083daa7" ns2:_="">
    <xsd:import namespace="bda349ec-7f3f-4295-810d-65f0b9040d7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a349ec-7f3f-4295-810d-65f0b9040d7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C8651BE-03C5-4CF6-960B-41FD4ABFA2A5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60008622-59D8-4FA2-91D8-3CE249DCFB5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5C74BBB-E560-4315-8CAA-74414802E99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a349ec-7f3f-4295-810d-65f0b9040d7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LVMPD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Damon Harris</dc:creator>
  <cp:lastModifiedBy>Andrea L. Fenster</cp:lastModifiedBy>
  <dcterms:created xsi:type="dcterms:W3CDTF">2020-12-16T20:18:16Z</dcterms:created>
  <dcterms:modified xsi:type="dcterms:W3CDTF">2020-12-18T17:39:57Z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0x010100A977305653401E4496DD67AD521CAE97</vt:lpwstr>
  </property>
</Properties>
</file>